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173813\Desktop\PROCESOS\MESA DE AYUDA\"/>
    </mc:Choice>
  </mc:AlternateContent>
  <xr:revisionPtr revIDLastSave="0" documentId="8_{F4F46C4C-A370-4DDC-B364-CBD30ECCA0F5}" xr6:coauthVersionLast="31" xr6:coauthVersionMax="31" xr10:uidLastSave="{00000000-0000-0000-0000-000000000000}"/>
  <bookViews>
    <workbookView xWindow="120" yWindow="60" windowWidth="20115" windowHeight="8010" activeTab="5" xr2:uid="{00000000-000D-0000-FFFF-FFFF00000000}"/>
  </bookViews>
  <sheets>
    <sheet name="Estado" sheetId="1" r:id="rId1"/>
    <sheet name="Reportado vs cerrado" sheetId="2" r:id="rId2"/>
    <sheet name="Uptime" sheetId="3" r:id="rId3"/>
    <sheet name="Oportunidad Rta" sheetId="5" r:id="rId4"/>
    <sheet name="Inc y Req x Tec y sede" sheetId="6" r:id="rId5"/>
    <sheet name="Categorias" sheetId="7" r:id="rId6"/>
  </sheets>
  <definedNames>
    <definedName name="_xlnm._FilterDatabase" localSheetId="5" hidden="1">Categorias!$A$4:$C$4</definedName>
  </definedNames>
  <calcPr calcId="179017"/>
  <fileRecoveryPr repairLoad="1"/>
</workbook>
</file>

<file path=xl/calcChain.xml><?xml version="1.0" encoding="utf-8"?>
<calcChain xmlns="http://schemas.openxmlformats.org/spreadsheetml/2006/main">
  <c r="C30" i="7" l="1"/>
  <c r="B30" i="7"/>
  <c r="R24" i="6"/>
  <c r="F24" i="6"/>
  <c r="B7" i="5" l="1"/>
  <c r="C5" i="5" s="1"/>
  <c r="C5" i="3"/>
  <c r="D7" i="2"/>
  <c r="D6" i="2"/>
  <c r="C6" i="5" l="1"/>
</calcChain>
</file>

<file path=xl/sharedStrings.xml><?xml version="1.0" encoding="utf-8"?>
<sst xmlns="http://schemas.openxmlformats.org/spreadsheetml/2006/main" count="95" uniqueCount="87">
  <si>
    <t>ESTADO</t>
  </si>
  <si>
    <t>TOTAL</t>
  </si>
  <si>
    <t>CERRADO</t>
  </si>
  <si>
    <t>AESPERA</t>
  </si>
  <si>
    <t>ENPROG</t>
  </si>
  <si>
    <t xml:space="preserve">TOTAL </t>
  </si>
  <si>
    <t>Etiquetas de fila</t>
  </si>
  <si>
    <t>Total general</t>
  </si>
  <si>
    <t>INCIDENTE</t>
  </si>
  <si>
    <t>TIPO</t>
  </si>
  <si>
    <t>REQUERIMIENTO</t>
  </si>
  <si>
    <t>INCIDENCIAS Y REQUERIMIENTO REPORTADOS VS CERRADOS</t>
  </si>
  <si>
    <t>TOTAL CERRADO</t>
  </si>
  <si>
    <t>%</t>
  </si>
  <si>
    <t>TOTAL REPORTADO</t>
  </si>
  <si>
    <t>TOTAL ACTIVOS</t>
  </si>
  <si>
    <t>PORCENTAJE CUMPLIMIENTO</t>
  </si>
  <si>
    <t>PORCENTAJE INCUMPLIMIENTO</t>
  </si>
  <si>
    <t>INDICADOR UPTIME ESTACIONES DE TRABAJO</t>
  </si>
  <si>
    <t>INDICADOR OPORTUNIDAD EN LA RESPUESTA</t>
  </si>
  <si>
    <t>RESPUESTA OPORTUNA</t>
  </si>
  <si>
    <t>TOTAL SOLICITUDES</t>
  </si>
  <si>
    <t>SOLICITUDES CON RESPUESTA OPORTUNA</t>
  </si>
  <si>
    <t>SOLICITUDES CON RESPUESTA TARDÍA</t>
  </si>
  <si>
    <t>Angello Alexander Muñoz Gomez</t>
  </si>
  <si>
    <t>Camilo Hernando Mora</t>
  </si>
  <si>
    <t>Eduar Santiago Lopez Castillo</t>
  </si>
  <si>
    <t>Michael Daniel Sierra Sierra</t>
  </si>
  <si>
    <t>Nelson Enrique Ramirez Hernandez</t>
  </si>
  <si>
    <t>Nestor Becerra Sandoval</t>
  </si>
  <si>
    <t>William Sanchez Orjuela</t>
  </si>
  <si>
    <t>CAC</t>
  </si>
  <si>
    <t>CASA CL93</t>
  </si>
  <si>
    <t>CHAPINERO</t>
  </si>
  <si>
    <t>KENNEDY</t>
  </si>
  <si>
    <t>SALITRE</t>
  </si>
  <si>
    <t>GFE</t>
  </si>
  <si>
    <t>CHIA</t>
  </si>
  <si>
    <t>CAZUCA</t>
  </si>
  <si>
    <t>CEDRITOS</t>
  </si>
  <si>
    <t>CENTRO</t>
  </si>
  <si>
    <t>FUSAGASUGA</t>
  </si>
  <si>
    <t>NORTE</t>
  </si>
  <si>
    <t>PALOQUEMAO</t>
  </si>
  <si>
    <t>RESTREPO</t>
  </si>
  <si>
    <t>ZIPAQUIRA</t>
  </si>
  <si>
    <t>SED COM SOACHA</t>
  </si>
  <si>
    <t>INCIDENTES Y REQUERIMIENTOS ATENDIDOS POR TECNICO Y SEDE</t>
  </si>
  <si>
    <t>CATEGORIZACION DE LAS INCIDENCIAS Y LOS REQUERIMIENTOS</t>
  </si>
  <si>
    <t>Acompañamiento</t>
  </si>
  <si>
    <t>Alistamiento tecnología de salas</t>
  </si>
  <si>
    <t>Configuración de aplicativos</t>
  </si>
  <si>
    <t>Configuración de datafonos</t>
  </si>
  <si>
    <t>Configuración de red</t>
  </si>
  <si>
    <t>Daño en partes de equipos o perifericos</t>
  </si>
  <si>
    <t>Hardware - Instalación o Configuración</t>
  </si>
  <si>
    <t>Hardware - Movimiento o Traslado</t>
  </si>
  <si>
    <t>Hardware - Soporte o Acompañamiento</t>
  </si>
  <si>
    <t>Instalación de hardware de PCs</t>
  </si>
  <si>
    <t>Instalación de software para PCs</t>
  </si>
  <si>
    <t>Instalación de telefonos asignados</t>
  </si>
  <si>
    <t>Outlook - Configuración de Firma</t>
  </si>
  <si>
    <t>Outlook - Configuración Perfil Local</t>
  </si>
  <si>
    <t>Outlook - Instalación o Configuración de Complementos</t>
  </si>
  <si>
    <t>Outlook - Soporte y Acompañamiento Usuario</t>
  </si>
  <si>
    <t>Redes - Cambio Cable de Red</t>
  </si>
  <si>
    <t>Redes - Configuración de Red Wifi</t>
  </si>
  <si>
    <t>Redes - Habilitación de Punto de Red</t>
  </si>
  <si>
    <t>Redes - Soporte o Acompañamiento</t>
  </si>
  <si>
    <t>Software - Actualización o Parches</t>
  </si>
  <si>
    <t>Software - Instalación o Configuración</t>
  </si>
  <si>
    <t>Software - Mantenimiento Correctivo</t>
  </si>
  <si>
    <t>Software- Acompañamiento y Soporte</t>
  </si>
  <si>
    <t>Soporte de impresora</t>
  </si>
  <si>
    <t>CATEGORIAS</t>
  </si>
  <si>
    <t>Cesar Rodriguez</t>
  </si>
  <si>
    <t>Andres López  Ceballos</t>
  </si>
  <si>
    <t>Lina María Cabrera</t>
  </si>
  <si>
    <t>Anderson Fabian Chipatecua</t>
  </si>
  <si>
    <t>Jimmy Arley Dominguez</t>
  </si>
  <si>
    <t>Jorge Polo Ballen</t>
  </si>
  <si>
    <t>Jaime Arnulfo Ibañez</t>
  </si>
  <si>
    <t>Arturo Enrique Manjarrez</t>
  </si>
  <si>
    <t>Lady Caroñina Tabares</t>
  </si>
  <si>
    <t>Adriana Clavijo Ordoñez</t>
  </si>
  <si>
    <t>Jeisson Fernando Mendienta</t>
  </si>
  <si>
    <t>Maira 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</si>
</sst>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25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DB4E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29">
    <xf numFmtId="0" fontId="0" fillId="0" borderId="0" xfId="0"/>
    <xf numFmtId="0" fontId="18" fillId="0" borderId="14" xfId="42" applyBorder="1" applyAlignment="1">
      <alignment horizontal="left"/>
    </xf>
    <xf numFmtId="0" fontId="18" fillId="0" borderId="15" xfId="42" applyNumberFormat="1" applyBorder="1"/>
    <xf numFmtId="0" fontId="18" fillId="0" borderId="19" xfId="42" applyNumberFormat="1" applyBorder="1"/>
    <xf numFmtId="0" fontId="0" fillId="0" borderId="23" xfId="0" applyBorder="1"/>
    <xf numFmtId="0" fontId="18" fillId="0" borderId="20" xfId="42" applyBorder="1"/>
    <xf numFmtId="0" fontId="18" fillId="0" borderId="21" xfId="42" applyNumberFormat="1" applyBorder="1"/>
    <xf numFmtId="0" fontId="0" fillId="0" borderId="0" xfId="0" applyAlignment="1">
      <alignment horizontal="left"/>
    </xf>
    <xf numFmtId="0" fontId="18" fillId="0" borderId="11" xfId="42" applyBorder="1"/>
    <xf numFmtId="0" fontId="18" fillId="0" borderId="12" xfId="42" applyBorder="1"/>
    <xf numFmtId="0" fontId="18" fillId="0" borderId="13" xfId="42" applyBorder="1"/>
    <xf numFmtId="0" fontId="20" fillId="0" borderId="0" xfId="0" applyFont="1"/>
    <xf numFmtId="0" fontId="18" fillId="0" borderId="22" xfId="42" applyNumberFormat="1" applyBorder="1"/>
    <xf numFmtId="2" fontId="18" fillId="0" borderId="16" xfId="42" applyNumberFormat="1" applyBorder="1"/>
    <xf numFmtId="0" fontId="18" fillId="0" borderId="17" xfId="42" applyBorder="1" applyAlignment="1">
      <alignment horizontal="left"/>
    </xf>
    <xf numFmtId="10" fontId="0" fillId="0" borderId="23" xfId="0" applyNumberFormat="1" applyBorder="1"/>
    <xf numFmtId="0" fontId="21" fillId="35" borderId="24" xfId="0" applyFont="1" applyFill="1" applyBorder="1"/>
    <xf numFmtId="0" fontId="18" fillId="0" borderId="18" xfId="42" applyNumberFormat="1" applyBorder="1"/>
    <xf numFmtId="0" fontId="19" fillId="33" borderId="10" xfId="42" applyFont="1" applyFill="1" applyBorder="1" applyAlignment="1">
      <alignment horizontal="center" vertical="center"/>
    </xf>
    <xf numFmtId="0" fontId="18" fillId="0" borderId="10" xfId="42" applyBorder="1" applyAlignment="1">
      <alignment horizontal="left"/>
    </xf>
    <xf numFmtId="0" fontId="18" fillId="0" borderId="10" xfId="42" applyNumberFormat="1" applyBorder="1"/>
    <xf numFmtId="0" fontId="19" fillId="33" borderId="10" xfId="42" applyFont="1" applyFill="1" applyBorder="1" applyAlignment="1">
      <alignment vertical="center"/>
    </xf>
    <xf numFmtId="0" fontId="19" fillId="34" borderId="10" xfId="42" applyFont="1" applyFill="1" applyBorder="1" applyAlignment="1">
      <alignment horizontal="right" vertical="center"/>
    </xf>
    <xf numFmtId="0" fontId="0" fillId="0" borderId="23" xfId="0" applyBorder="1" applyAlignment="1">
      <alignment wrapText="1"/>
    </xf>
    <xf numFmtId="0" fontId="18" fillId="0" borderId="0" xfId="42"/>
    <xf numFmtId="0" fontId="0" fillId="0" borderId="0" xfId="0" applyNumberFormat="1"/>
    <xf numFmtId="0" fontId="21" fillId="35" borderId="25" xfId="0" applyFont="1" applyFill="1" applyBorder="1" applyAlignment="1">
      <alignment horizontal="left"/>
    </xf>
    <xf numFmtId="0" fontId="21" fillId="35" borderId="25" xfId="0" applyNumberFormat="1" applyFont="1" applyFill="1" applyBorder="1"/>
    <xf numFmtId="15" fontId="0" fillId="0" borderId="0" xfId="0" applyNumberFormat="1" applyAlignment="1">
      <alignment horizontal="left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1000000}"/>
    <cellStyle name="Notas" xfId="15" builtinId="10" customBuiltin="1"/>
    <cellStyle name="Porcentaje 2" xfId="43" xr:uid="{00000000-0005-0000-0000-000023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CANTIDAD DE CASOS POR ESTADO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Estado!$B$4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Estado!$A$5:$A$7</c:f>
              <c:strCache>
                <c:ptCount val="3"/>
                <c:pt idx="0">
                  <c:v>CERRADO</c:v>
                </c:pt>
                <c:pt idx="1">
                  <c:v>AESPERA</c:v>
                </c:pt>
                <c:pt idx="2">
                  <c:v>ENPROG</c:v>
                </c:pt>
              </c:strCache>
            </c:strRef>
          </c:cat>
          <c:val>
            <c:numRef>
              <c:f>Estado!$B$5:$B$7</c:f>
              <c:numCache>
                <c:formatCode>General</c:formatCode>
                <c:ptCount val="3"/>
                <c:pt idx="0">
                  <c:v>2184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E-44BC-B6EF-0D2FB0CF0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776576"/>
        <c:axId val="77426624"/>
        <c:axId val="0"/>
      </c:bar3DChart>
      <c:catAx>
        <c:axId val="9077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426624"/>
        <c:crosses val="autoZero"/>
        <c:auto val="1"/>
        <c:lblAlgn val="ctr"/>
        <c:lblOffset val="100"/>
        <c:noMultiLvlLbl val="0"/>
      </c:catAx>
      <c:valAx>
        <c:axId val="77426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776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INCIDENCIAS Y REQUERIMIENTOS REPORTADOS VS CERRADOS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'Reportado vs cerrado'!$B$5</c:f>
              <c:strCache>
                <c:ptCount val="1"/>
                <c:pt idx="0">
                  <c:v>TOTAL CERRADO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'Reportado vs cerrado'!$A$6:$A$7</c:f>
              <c:strCache>
                <c:ptCount val="2"/>
                <c:pt idx="0">
                  <c:v>REQUERIMIENTO</c:v>
                </c:pt>
                <c:pt idx="1">
                  <c:v>INCIDENTE</c:v>
                </c:pt>
              </c:strCache>
            </c:strRef>
          </c:cat>
          <c:val>
            <c:numRef>
              <c:f>'Reportado vs cerrado'!$B$6:$B$7</c:f>
              <c:numCache>
                <c:formatCode>General</c:formatCode>
                <c:ptCount val="2"/>
                <c:pt idx="0">
                  <c:v>2184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4-4303-8360-7B94FBC49496}"/>
            </c:ext>
          </c:extLst>
        </c:ser>
        <c:ser>
          <c:idx val="1"/>
          <c:order val="1"/>
          <c:tx>
            <c:strRef>
              <c:f>'Reportado vs cerrado'!$C$5</c:f>
              <c:strCache>
                <c:ptCount val="1"/>
                <c:pt idx="0">
                  <c:v>TOTAL REPORTADO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'Reportado vs cerrado'!$A$6:$A$7</c:f>
              <c:strCache>
                <c:ptCount val="2"/>
                <c:pt idx="0">
                  <c:v>REQUERIMIENTO</c:v>
                </c:pt>
                <c:pt idx="1">
                  <c:v>INCIDENTE</c:v>
                </c:pt>
              </c:strCache>
            </c:strRef>
          </c:cat>
          <c:val>
            <c:numRef>
              <c:f>'Reportado vs cerrado'!$C$6:$C$7</c:f>
              <c:numCache>
                <c:formatCode>General</c:formatCode>
                <c:ptCount val="2"/>
                <c:pt idx="0">
                  <c:v>2184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4-4303-8360-7B94FBC49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779136"/>
        <c:axId val="77428352"/>
        <c:axId val="0"/>
      </c:bar3DChart>
      <c:catAx>
        <c:axId val="90779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7428352"/>
        <c:crosses val="autoZero"/>
        <c:auto val="1"/>
        <c:lblAlgn val="ctr"/>
        <c:lblOffset val="100"/>
        <c:noMultiLvlLbl val="0"/>
      </c:catAx>
      <c:valAx>
        <c:axId val="774283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779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INDICADOR UPTIME ESTACIONES DE TRABAJO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507-45C6-A53D-E453785816F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Uptime!$B$4:$C$4</c:f>
              <c:strCache>
                <c:ptCount val="2"/>
                <c:pt idx="0">
                  <c:v>PORCENTAJE CUMPLIMIENTO</c:v>
                </c:pt>
                <c:pt idx="1">
                  <c:v>PORCENTAJE INCUMPLIMIENTO</c:v>
                </c:pt>
              </c:strCache>
            </c:strRef>
          </c:cat>
          <c:val>
            <c:numRef>
              <c:f>Uptime!$B$5:$C$5</c:f>
              <c:numCache>
                <c:formatCode>0.00%</c:formatCode>
                <c:ptCount val="2"/>
                <c:pt idx="0">
                  <c:v>0.99990000000000001</c:v>
                </c:pt>
                <c:pt idx="1">
                  <c:v>9.9999999999988987E-5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07-45C6-A53D-E453785816F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INDICADOR OPORTUNIDAD EN LA RESPUESTA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'Oportunidad Rta'!$C$4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'Oportunidad Rta'!$A$5:$A$6</c:f>
              <c:strCache>
                <c:ptCount val="2"/>
                <c:pt idx="0">
                  <c:v>SOLICITUDES CON RESPUESTA OPORTUNA</c:v>
                </c:pt>
                <c:pt idx="1">
                  <c:v>SOLICITUDES CON RESPUESTA TARDÍA</c:v>
                </c:pt>
              </c:strCache>
            </c:strRef>
          </c:cat>
          <c:val>
            <c:numRef>
              <c:f>'Oportunidad Rta'!$C$5:$C$6</c:f>
              <c:numCache>
                <c:formatCode>0.00%</c:formatCode>
                <c:ptCount val="2"/>
                <c:pt idx="0">
                  <c:v>0.99731783638801963</c:v>
                </c:pt>
                <c:pt idx="1">
                  <c:v>2.682163611980331E-3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D-4265-80F4-A591A674E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INCIDENTES Y REQUERIMIENTOS ATENDIDOS POR TECNICO Y SEDE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'Inc y Req x Tec y sede'!$A$5</c:f>
              <c:strCache>
                <c:ptCount val="1"/>
                <c:pt idx="0">
                  <c:v>Angello Alexander Muñoz Gomez</c:v>
                </c:pt>
              </c:strCache>
            </c:strRef>
          </c:tx>
          <c:invertIfNegative val="0"/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sede'!$B$5:$Q$5</c:f>
              <c:numCache>
                <c:formatCode>General</c:formatCode>
                <c:ptCount val="16"/>
                <c:pt idx="1">
                  <c:v>5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6-4424-8184-FACFF1DBAA7B}"/>
            </c:ext>
          </c:extLst>
        </c:ser>
        <c:ser>
          <c:idx val="1"/>
          <c:order val="1"/>
          <c:tx>
            <c:strRef>
              <c:f>'Inc y Req x Tec y sede'!$A$6</c:f>
              <c:strCache>
                <c:ptCount val="1"/>
                <c:pt idx="0">
                  <c:v>Camilo Hernando Mora</c:v>
                </c:pt>
              </c:strCache>
            </c:strRef>
          </c:tx>
          <c:invertIfNegative val="0"/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sede'!$B$6:$Q$6</c:f>
              <c:numCache>
                <c:formatCode>General</c:formatCode>
                <c:ptCount val="16"/>
                <c:pt idx="1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D6-4424-8184-FACFF1DBAA7B}"/>
            </c:ext>
          </c:extLst>
        </c:ser>
        <c:ser>
          <c:idx val="2"/>
          <c:order val="2"/>
          <c:tx>
            <c:strRef>
              <c:f>'Inc y Req x Tec y sede'!$A$7</c:f>
              <c:strCache>
                <c:ptCount val="1"/>
                <c:pt idx="0">
                  <c:v>Andres López  Ceballos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sede'!$B$7:$Q$7</c:f>
              <c:numCache>
                <c:formatCode>General</c:formatCode>
                <c:ptCount val="16"/>
                <c:pt idx="4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D6-4424-8184-FACFF1DBAA7B}"/>
            </c:ext>
          </c:extLst>
        </c:ser>
        <c:ser>
          <c:idx val="3"/>
          <c:order val="3"/>
          <c:tx>
            <c:strRef>
              <c:f>'Inc y Req x Tec y sede'!$A$8</c:f>
              <c:strCache>
                <c:ptCount val="1"/>
                <c:pt idx="0">
                  <c:v>Cesar Rodriguez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sede'!$B$8:$Q$8</c:f>
              <c:numCache>
                <c:formatCode>General</c:formatCode>
                <c:ptCount val="16"/>
                <c:pt idx="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D6-4424-8184-FACFF1DBAA7B}"/>
            </c:ext>
          </c:extLst>
        </c:ser>
        <c:ser>
          <c:idx val="4"/>
          <c:order val="4"/>
          <c:tx>
            <c:strRef>
              <c:f>'Inc y Req x Tec y sede'!$A$9</c:f>
              <c:strCache>
                <c:ptCount val="1"/>
                <c:pt idx="0">
                  <c:v>Eduar Santiago Lopez Castillo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sede'!$B$9:$Q$9</c:f>
              <c:numCache>
                <c:formatCode>General</c:formatCode>
                <c:ptCount val="16"/>
                <c:pt idx="2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D6-4424-8184-FACFF1DBAA7B}"/>
            </c:ext>
          </c:extLst>
        </c:ser>
        <c:ser>
          <c:idx val="5"/>
          <c:order val="5"/>
          <c:tx>
            <c:strRef>
              <c:f>'Inc y Req x Tec y sede'!$A$10</c:f>
              <c:strCache>
                <c:ptCount val="1"/>
                <c:pt idx="0">
                  <c:v>Lina María Cabrera</c:v>
                </c:pt>
              </c:strCache>
            </c:strRef>
          </c:tx>
          <c:invertIfNegative val="0"/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sede'!$B$10:$Q$10</c:f>
              <c:numCache>
                <c:formatCode>General</c:formatCode>
                <c:ptCount val="16"/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D6-4424-8184-FACFF1DBAA7B}"/>
            </c:ext>
          </c:extLst>
        </c:ser>
        <c:ser>
          <c:idx val="6"/>
          <c:order val="6"/>
          <c:tx>
            <c:strRef>
              <c:f>'Inc y Req x Tec y sede'!$A$11</c:f>
              <c:strCache>
                <c:ptCount val="1"/>
                <c:pt idx="0">
                  <c:v>Anderson Fabian Chipatecua</c:v>
                </c:pt>
              </c:strCache>
            </c:strRef>
          </c:tx>
          <c:invertIfNegative val="0"/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sede'!$B$11:$Q$11</c:f>
              <c:numCache>
                <c:formatCode>General</c:formatCode>
                <c:ptCount val="16"/>
                <c:pt idx="3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D6-4424-8184-FACFF1DBAA7B}"/>
            </c:ext>
          </c:extLst>
        </c:ser>
        <c:ser>
          <c:idx val="7"/>
          <c:order val="7"/>
          <c:tx>
            <c:strRef>
              <c:f>'Inc y Req x Tec y sede'!$A$12</c:f>
              <c:strCache>
                <c:ptCount val="1"/>
                <c:pt idx="0">
                  <c:v>Jimmy Arley Dominguez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sede'!$B$12:$Q$12</c:f>
              <c:numCache>
                <c:formatCode>General</c:formatCode>
                <c:ptCount val="16"/>
                <c:pt idx="11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D6-4424-8184-FACFF1DBAA7B}"/>
            </c:ext>
          </c:extLst>
        </c:ser>
        <c:ser>
          <c:idx val="8"/>
          <c:order val="8"/>
          <c:tx>
            <c:strRef>
              <c:f>'Inc y Req x Tec y sede'!$A$13</c:f>
              <c:strCache>
                <c:ptCount val="1"/>
                <c:pt idx="0">
                  <c:v>Jorge Polo Ballen</c:v>
                </c:pt>
              </c:strCache>
            </c:strRef>
          </c:tx>
          <c:invertIfNegative val="0"/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sede'!$B$13:$Q$13</c:f>
              <c:numCache>
                <c:formatCode>General</c:formatCode>
                <c:ptCount val="16"/>
                <c:pt idx="4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D6-4424-8184-FACFF1DBAA7B}"/>
            </c:ext>
          </c:extLst>
        </c:ser>
        <c:ser>
          <c:idx val="9"/>
          <c:order val="9"/>
          <c:tx>
            <c:strRef>
              <c:f>'Inc y Req x Tec y sede'!$A$14</c:f>
              <c:strCache>
                <c:ptCount val="1"/>
                <c:pt idx="0">
                  <c:v>Jaime Arnulfo Ibañez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sede'!$B$14:$Q$14</c:f>
              <c:numCache>
                <c:formatCode>General</c:formatCode>
                <c:ptCount val="16"/>
                <c:pt idx="9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D6-4424-8184-FACFF1DBAA7B}"/>
            </c:ext>
          </c:extLst>
        </c:ser>
        <c:ser>
          <c:idx val="10"/>
          <c:order val="10"/>
          <c:tx>
            <c:strRef>
              <c:f>'Inc y Req x Tec y sede'!$A$15</c:f>
              <c:strCache>
                <c:ptCount val="1"/>
                <c:pt idx="0">
                  <c:v>Arturo Enrique Manjarrez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sede'!$B$15:$Q$15</c:f>
              <c:numCache>
                <c:formatCode>General</c:formatCode>
                <c:ptCount val="16"/>
                <c:pt idx="13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D6-4424-8184-FACFF1DBAA7B}"/>
            </c:ext>
          </c:extLst>
        </c:ser>
        <c:ser>
          <c:idx val="11"/>
          <c:order val="11"/>
          <c:tx>
            <c:strRef>
              <c:f>'Inc y Req x Tec y sede'!$A$16</c:f>
              <c:strCache>
                <c:ptCount val="1"/>
                <c:pt idx="0">
                  <c:v>Lady Caroñina Tabares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sede'!$B$16:$Q$16</c:f>
              <c:numCache>
                <c:formatCode>General</c:formatCode>
                <c:ptCount val="16"/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2D6-4424-8184-FACFF1DBAA7B}"/>
            </c:ext>
          </c:extLst>
        </c:ser>
        <c:ser>
          <c:idx val="12"/>
          <c:order val="12"/>
          <c:tx>
            <c:strRef>
              <c:f>'Inc y Req x Tec y sede'!$A$17</c:f>
              <c:strCache>
                <c:ptCount val="1"/>
                <c:pt idx="0">
                  <c:v>Michael Daniel Sierra Sierra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sede'!$B$17:$Q$17</c:f>
              <c:numCache>
                <c:formatCode>General</c:formatCode>
                <c:ptCount val="16"/>
                <c:pt idx="4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D6-4424-8184-FACFF1DBAA7B}"/>
            </c:ext>
          </c:extLst>
        </c:ser>
        <c:ser>
          <c:idx val="13"/>
          <c:order val="13"/>
          <c:tx>
            <c:strRef>
              <c:f>'Inc y Req x Tec y sede'!$A$18</c:f>
              <c:strCache>
                <c:ptCount val="1"/>
                <c:pt idx="0">
                  <c:v>Jeisson Fernando Mendienta</c:v>
                </c:pt>
              </c:strCache>
            </c:strRef>
          </c:tx>
          <c:invertIfNegative val="0"/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sede'!$B$18:$Q$18</c:f>
              <c:numCache>
                <c:formatCode>General</c:formatCode>
                <c:ptCount val="16"/>
                <c:pt idx="12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2D6-4424-8184-FACFF1DBAA7B}"/>
            </c:ext>
          </c:extLst>
        </c:ser>
        <c:ser>
          <c:idx val="14"/>
          <c:order val="14"/>
          <c:tx>
            <c:strRef>
              <c:f>'Inc y Req x Tec y sede'!$A$19</c:f>
              <c:strCache>
                <c:ptCount val="1"/>
                <c:pt idx="0">
                  <c:v>Nelson Enrique Ramirez Hernandez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sede'!$B$19:$Q$19</c:f>
              <c:numCache>
                <c:formatCode>General</c:formatCode>
                <c:ptCount val="16"/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2D6-4424-8184-FACFF1DBAA7B}"/>
            </c:ext>
          </c:extLst>
        </c:ser>
        <c:ser>
          <c:idx val="15"/>
          <c:order val="15"/>
          <c:tx>
            <c:strRef>
              <c:f>'Inc y Req x Tec y sede'!$A$20</c:f>
              <c:strCache>
                <c:ptCount val="1"/>
                <c:pt idx="0">
                  <c:v>Nestor Becerra Sandoval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sede'!$B$20:$Q$20</c:f>
              <c:numCache>
                <c:formatCode>General</c:formatCode>
                <c:ptCount val="16"/>
                <c:pt idx="8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2D6-4424-8184-FACFF1DBAA7B}"/>
            </c:ext>
          </c:extLst>
        </c:ser>
        <c:ser>
          <c:idx val="16"/>
          <c:order val="16"/>
          <c:tx>
            <c:strRef>
              <c:f>'Inc y Req x Tec y sede'!$A$21</c:f>
              <c:strCache>
                <c:ptCount val="1"/>
                <c:pt idx="0">
                  <c:v>Maira Muñoz</c:v>
                </c:pt>
              </c:strCache>
            </c:strRef>
          </c:tx>
          <c:invertIfNegative val="0"/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sede'!$B$21:$Q$21</c:f>
              <c:numCache>
                <c:formatCode>General</c:formatCode>
                <c:ptCount val="16"/>
                <c:pt idx="7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2D6-4424-8184-FACFF1DBAA7B}"/>
            </c:ext>
          </c:extLst>
        </c:ser>
        <c:ser>
          <c:idx val="17"/>
          <c:order val="17"/>
          <c:tx>
            <c:strRef>
              <c:f>'Inc y Req x Tec y sede'!$A$22</c:f>
              <c:strCache>
                <c:ptCount val="1"/>
                <c:pt idx="0">
                  <c:v>Adriana Clavijo Ordoñez</c:v>
                </c:pt>
              </c:strCache>
            </c:strRef>
          </c:tx>
          <c:invertIfNegative val="0"/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sede'!$B$22:$Q$22</c:f>
              <c:numCache>
                <c:formatCode>General</c:formatCode>
                <c:ptCount val="16"/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D6-4424-8184-FACFF1DBAA7B}"/>
            </c:ext>
          </c:extLst>
        </c:ser>
        <c:ser>
          <c:idx val="18"/>
          <c:order val="18"/>
          <c:tx>
            <c:strRef>
              <c:f>'Inc y Req x Tec y sede'!$A$23</c:f>
              <c:strCache>
                <c:ptCount val="1"/>
                <c:pt idx="0">
                  <c:v>William Sanchez Orjuela</c:v>
                </c:pt>
              </c:strCache>
            </c:strRef>
          </c:tx>
          <c:invertIfNegative val="0"/>
          <c:cat>
            <c:strRef>
              <c:f>'Inc y Req x Tec y sede'!$B$4:$Q$4</c:f>
              <c:strCache>
                <c:ptCount val="16"/>
                <c:pt idx="0">
                  <c:v>CAC</c:v>
                </c:pt>
                <c:pt idx="1">
                  <c:v>CASA CL93</c:v>
                </c:pt>
                <c:pt idx="2">
                  <c:v>CHAPINERO</c:v>
                </c:pt>
                <c:pt idx="3">
                  <c:v>KENNEDY</c:v>
                </c:pt>
                <c:pt idx="4">
                  <c:v>SALITRE</c:v>
                </c:pt>
                <c:pt idx="5">
                  <c:v>GFE</c:v>
                </c:pt>
                <c:pt idx="6">
                  <c:v>CHIA</c:v>
                </c:pt>
                <c:pt idx="7">
                  <c:v>CAZUCA</c:v>
                </c:pt>
                <c:pt idx="8">
                  <c:v>CEDRITOS</c:v>
                </c:pt>
                <c:pt idx="9">
                  <c:v>CENTRO</c:v>
                </c:pt>
                <c:pt idx="10">
                  <c:v>FUSAGASUGA</c:v>
                </c:pt>
                <c:pt idx="11">
                  <c:v>NORTE</c:v>
                </c:pt>
                <c:pt idx="12">
                  <c:v>PALOQUEMAO</c:v>
                </c:pt>
                <c:pt idx="13">
                  <c:v>RESTREPO</c:v>
                </c:pt>
                <c:pt idx="14">
                  <c:v>ZIPAQUIRA</c:v>
                </c:pt>
                <c:pt idx="15">
                  <c:v>SED COM SOACHA</c:v>
                </c:pt>
              </c:strCache>
            </c:strRef>
          </c:cat>
          <c:val>
            <c:numRef>
              <c:f>'Inc y Req x Tec y sede'!$B$23:$Q$23</c:f>
              <c:numCache>
                <c:formatCode>General</c:formatCode>
                <c:ptCount val="16"/>
                <c:pt idx="1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2D6-4424-8184-FACFF1DBA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616256"/>
        <c:axId val="91918272"/>
        <c:axId val="0"/>
      </c:bar3DChart>
      <c:catAx>
        <c:axId val="9161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918272"/>
        <c:crosses val="autoZero"/>
        <c:auto val="1"/>
        <c:lblAlgn val="ctr"/>
        <c:lblOffset val="100"/>
        <c:noMultiLvlLbl val="0"/>
      </c:catAx>
      <c:valAx>
        <c:axId val="919182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1616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CATEGORIZACION DE INCIDENTES Y REQUERIMIENTOS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Categorias!$B$4</c:f>
              <c:strCache>
                <c:ptCount val="1"/>
                <c:pt idx="0">
                  <c:v>REQUERIMIENTO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Categorias!$A$5:$A$30</c:f>
              <c:strCache>
                <c:ptCount val="26"/>
                <c:pt idx="0">
                  <c:v>Outlook - Configuración de Firma</c:v>
                </c:pt>
                <c:pt idx="1">
                  <c:v>Redes - Cambio Cable de Red</c:v>
                </c:pt>
                <c:pt idx="2">
                  <c:v>Daño en partes de equipos o perifericos</c:v>
                </c:pt>
                <c:pt idx="3">
                  <c:v>Instalación de telefonos asignados</c:v>
                </c:pt>
                <c:pt idx="4">
                  <c:v>Soporte de impresora</c:v>
                </c:pt>
                <c:pt idx="5">
                  <c:v>Software - Actualización o Parches</c:v>
                </c:pt>
                <c:pt idx="6">
                  <c:v>Configuración de datafonos</c:v>
                </c:pt>
                <c:pt idx="7">
                  <c:v>Redes - Habilitación de Punto de Red</c:v>
                </c:pt>
                <c:pt idx="8">
                  <c:v>Software - Mantenimiento Correctivo</c:v>
                </c:pt>
                <c:pt idx="9">
                  <c:v>Redes - Configuración de Red Wifi</c:v>
                </c:pt>
                <c:pt idx="10">
                  <c:v>Alistamiento tecnología de salas</c:v>
                </c:pt>
                <c:pt idx="11">
                  <c:v>Outlook - Instalación o Configuración de Complementos</c:v>
                </c:pt>
                <c:pt idx="12">
                  <c:v>Configuración de aplicativos</c:v>
                </c:pt>
                <c:pt idx="13">
                  <c:v>Outlook - Soporte y Acompañamiento Usuario</c:v>
                </c:pt>
                <c:pt idx="14">
                  <c:v>Redes - Soporte o Acompañamiento</c:v>
                </c:pt>
                <c:pt idx="15">
                  <c:v>Configuración de red</c:v>
                </c:pt>
                <c:pt idx="16">
                  <c:v>Outlook - Configuración Perfil Local</c:v>
                </c:pt>
                <c:pt idx="17">
                  <c:v>Hardware - Movimiento o Traslado</c:v>
                </c:pt>
                <c:pt idx="18">
                  <c:v>Instalación de hardware de PCs</c:v>
                </c:pt>
                <c:pt idx="19">
                  <c:v>Software - Instalación o Configuración</c:v>
                </c:pt>
                <c:pt idx="20">
                  <c:v>Hardware - Instalación o Configuración</c:v>
                </c:pt>
                <c:pt idx="21">
                  <c:v>Acompañamiento</c:v>
                </c:pt>
                <c:pt idx="22">
                  <c:v>Software- Acompañamiento y Soporte</c:v>
                </c:pt>
                <c:pt idx="23">
                  <c:v>Hardware - Soporte o Acompañamiento</c:v>
                </c:pt>
                <c:pt idx="24">
                  <c:v>Instalación de software para PCs</c:v>
                </c:pt>
                <c:pt idx="25">
                  <c:v>Total general</c:v>
                </c:pt>
              </c:strCache>
            </c:strRef>
          </c:cat>
          <c:val>
            <c:numRef>
              <c:f>Categorias!$B$5:$B$30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18</c:v>
                </c:pt>
                <c:pt idx="12">
                  <c:v>22</c:v>
                </c:pt>
                <c:pt idx="13">
                  <c:v>32</c:v>
                </c:pt>
                <c:pt idx="14">
                  <c:v>52</c:v>
                </c:pt>
                <c:pt idx="15">
                  <c:v>85</c:v>
                </c:pt>
                <c:pt idx="16">
                  <c:v>112</c:v>
                </c:pt>
                <c:pt idx="17">
                  <c:v>170</c:v>
                </c:pt>
                <c:pt idx="18">
                  <c:v>175</c:v>
                </c:pt>
                <c:pt idx="19">
                  <c:v>211</c:v>
                </c:pt>
                <c:pt idx="20">
                  <c:v>212</c:v>
                </c:pt>
                <c:pt idx="21">
                  <c:v>236</c:v>
                </c:pt>
                <c:pt idx="22">
                  <c:v>245</c:v>
                </c:pt>
                <c:pt idx="23">
                  <c:v>275</c:v>
                </c:pt>
                <c:pt idx="24">
                  <c:v>283</c:v>
                </c:pt>
                <c:pt idx="25">
                  <c:v>2184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0-4F67-8E4F-E5DAE74CBB18}"/>
            </c:ext>
          </c:extLst>
        </c:ser>
        <c:ser>
          <c:idx val="1"/>
          <c:order val="1"/>
          <c:tx>
            <c:strRef>
              <c:f>Categorias!$C$4</c:f>
              <c:strCache>
                <c:ptCount val="1"/>
                <c:pt idx="0">
                  <c:v>INCIDENTE</c:v>
                </c:pt>
              </c:strCache>
            </c:strRef>
          </c:tx>
          <c:invertIfNegative val="0"/>
          <c:cat>
            <c:strRef>
              <c:f>Categorias!$A$5:$A$30</c:f>
              <c:strCache>
                <c:ptCount val="26"/>
                <c:pt idx="0">
                  <c:v>Outlook - Configuración de Firma</c:v>
                </c:pt>
                <c:pt idx="1">
                  <c:v>Redes - Cambio Cable de Red</c:v>
                </c:pt>
                <c:pt idx="2">
                  <c:v>Daño en partes de equipos o perifericos</c:v>
                </c:pt>
                <c:pt idx="3">
                  <c:v>Instalación de telefonos asignados</c:v>
                </c:pt>
                <c:pt idx="4">
                  <c:v>Soporte de impresora</c:v>
                </c:pt>
                <c:pt idx="5">
                  <c:v>Software - Actualización o Parches</c:v>
                </c:pt>
                <c:pt idx="6">
                  <c:v>Configuración de datafonos</c:v>
                </c:pt>
                <c:pt idx="7">
                  <c:v>Redes - Habilitación de Punto de Red</c:v>
                </c:pt>
                <c:pt idx="8">
                  <c:v>Software - Mantenimiento Correctivo</c:v>
                </c:pt>
                <c:pt idx="9">
                  <c:v>Redes - Configuración de Red Wifi</c:v>
                </c:pt>
                <c:pt idx="10">
                  <c:v>Alistamiento tecnología de salas</c:v>
                </c:pt>
                <c:pt idx="11">
                  <c:v>Outlook - Instalación o Configuración de Complementos</c:v>
                </c:pt>
                <c:pt idx="12">
                  <c:v>Configuración de aplicativos</c:v>
                </c:pt>
                <c:pt idx="13">
                  <c:v>Outlook - Soporte y Acompañamiento Usuario</c:v>
                </c:pt>
                <c:pt idx="14">
                  <c:v>Redes - Soporte o Acompañamiento</c:v>
                </c:pt>
                <c:pt idx="15">
                  <c:v>Configuración de red</c:v>
                </c:pt>
                <c:pt idx="16">
                  <c:v>Outlook - Configuración Perfil Local</c:v>
                </c:pt>
                <c:pt idx="17">
                  <c:v>Hardware - Movimiento o Traslado</c:v>
                </c:pt>
                <c:pt idx="18">
                  <c:v>Instalación de hardware de PCs</c:v>
                </c:pt>
                <c:pt idx="19">
                  <c:v>Software - Instalación o Configuración</c:v>
                </c:pt>
                <c:pt idx="20">
                  <c:v>Hardware - Instalación o Configuración</c:v>
                </c:pt>
                <c:pt idx="21">
                  <c:v>Acompañamiento</c:v>
                </c:pt>
                <c:pt idx="22">
                  <c:v>Software- Acompañamiento y Soporte</c:v>
                </c:pt>
                <c:pt idx="23">
                  <c:v>Hardware - Soporte o Acompañamiento</c:v>
                </c:pt>
                <c:pt idx="24">
                  <c:v>Instalación de software para PCs</c:v>
                </c:pt>
                <c:pt idx="25">
                  <c:v>Total general</c:v>
                </c:pt>
              </c:strCache>
            </c:strRef>
          </c:cat>
          <c:val>
            <c:numRef>
              <c:f>Categorias!$C$5:$C$30</c:f>
              <c:numCache>
                <c:formatCode>General</c:formatCode>
                <c:ptCount val="26"/>
                <c:pt idx="19">
                  <c:v>27</c:v>
                </c:pt>
                <c:pt idx="20">
                  <c:v>25</c:v>
                </c:pt>
                <c:pt idx="23">
                  <c:v>1</c:v>
                </c:pt>
                <c:pt idx="2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0-4F67-8E4F-E5DAE74CB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030976"/>
        <c:axId val="91921728"/>
        <c:axId val="0"/>
      </c:bar3DChart>
      <c:catAx>
        <c:axId val="9203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921728"/>
        <c:crosses val="autoZero"/>
        <c:auto val="1"/>
        <c:lblAlgn val="ctr"/>
        <c:lblOffset val="100"/>
        <c:noMultiLvlLbl val="0"/>
      </c:catAx>
      <c:valAx>
        <c:axId val="919217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2030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3</xdr:row>
      <xdr:rowOff>9525</xdr:rowOff>
    </xdr:from>
    <xdr:to>
      <xdr:col>9</xdr:col>
      <xdr:colOff>28575</xdr:colOff>
      <xdr:row>16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19049</xdr:rowOff>
    </xdr:from>
    <xdr:to>
      <xdr:col>13</xdr:col>
      <xdr:colOff>0</xdr:colOff>
      <xdr:row>21</xdr:row>
      <xdr:rowOff>9524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</xdr:row>
      <xdr:rowOff>180975</xdr:rowOff>
    </xdr:from>
    <xdr:to>
      <xdr:col>12</xdr:col>
      <xdr:colOff>0</xdr:colOff>
      <xdr:row>21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742949</xdr:colOff>
      <xdr:row>3</xdr:row>
      <xdr:rowOff>19050</xdr:rowOff>
    </xdr:from>
    <xdr:to>
      <xdr:col>11</xdr:col>
      <xdr:colOff>752474</xdr:colOff>
      <xdr:row>17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2400299</xdr:colOff>
      <xdr:row>25</xdr:row>
      <xdr:rowOff>19049</xdr:rowOff>
    </xdr:from>
    <xdr:to>
      <xdr:col>16</xdr:col>
      <xdr:colOff>28574</xdr:colOff>
      <xdr:row>52</xdr:row>
      <xdr:rowOff>180974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2</xdr:row>
      <xdr:rowOff>190499</xdr:rowOff>
    </xdr:from>
    <xdr:to>
      <xdr:col>14</xdr:col>
      <xdr:colOff>752475</xdr:colOff>
      <xdr:row>27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8"/>
  <sheetViews>
    <sheetView workbookViewId="0">
      <selection activeCell="C38" sqref="C38"/>
    </sheetView>
  </sheetViews>
  <sheetFormatPr baseColWidth="10" defaultRowHeight="15" x14ac:dyDescent="0.25"/>
  <sheetData>
    <row r="2" spans="1:3" ht="32.25" x14ac:dyDescent="0.5">
      <c r="C2" s="11" t="s">
        <v>11</v>
      </c>
    </row>
    <row r="4" spans="1:3" x14ac:dyDescent="0.25">
      <c r="A4" s="18" t="s">
        <v>0</v>
      </c>
      <c r="B4" s="18" t="s">
        <v>1</v>
      </c>
    </row>
    <row r="5" spans="1:3" x14ac:dyDescent="0.25">
      <c r="A5" s="19" t="s">
        <v>2</v>
      </c>
      <c r="B5" s="20">
        <v>2184</v>
      </c>
    </row>
    <row r="6" spans="1:3" x14ac:dyDescent="0.25">
      <c r="A6" s="19" t="s">
        <v>3</v>
      </c>
      <c r="B6" s="20">
        <v>0</v>
      </c>
    </row>
    <row r="7" spans="1:3" x14ac:dyDescent="0.25">
      <c r="A7" s="19" t="s">
        <v>4</v>
      </c>
      <c r="B7" s="20">
        <v>0</v>
      </c>
    </row>
    <row r="8" spans="1:3" x14ac:dyDescent="0.25">
      <c r="A8" s="21" t="s">
        <v>5</v>
      </c>
      <c r="B8" s="22">
        <v>2184</v>
      </c>
    </row>
  </sheetData>
  <pageMargins left="0.7" right="0.7" top="0.75" bottom="0.75" header="0.3" footer="0.3"/>
  <pageSetup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9"/>
  <sheetViews>
    <sheetView workbookViewId="0">
      <selection activeCell="C18" sqref="C18"/>
    </sheetView>
  </sheetViews>
  <sheetFormatPr baseColWidth="10" defaultRowHeight="15" x14ac:dyDescent="0.25"/>
  <cols>
    <col min="1" max="1" width="15.28515625" bestFit="1" customWidth="1"/>
    <col min="2" max="2" width="15.42578125" bestFit="1" customWidth="1"/>
    <col min="3" max="3" width="18" bestFit="1" customWidth="1"/>
    <col min="4" max="4" width="6.5703125" bestFit="1" customWidth="1"/>
  </cols>
  <sheetData>
    <row r="2" spans="1:4" ht="32.25" x14ac:dyDescent="0.5">
      <c r="B2" s="11" t="s">
        <v>11</v>
      </c>
    </row>
    <row r="4" spans="1:4" ht="15.75" thickBot="1" x14ac:dyDescent="0.3">
      <c r="A4" s="24"/>
      <c r="B4" s="24"/>
      <c r="C4" s="24"/>
      <c r="D4" s="24"/>
    </row>
    <row r="5" spans="1:4" ht="15.75" thickTop="1" x14ac:dyDescent="0.25">
      <c r="A5" s="8" t="s">
        <v>9</v>
      </c>
      <c r="B5" s="9" t="s">
        <v>12</v>
      </c>
      <c r="C5" s="5" t="s">
        <v>14</v>
      </c>
      <c r="D5" s="10" t="s">
        <v>13</v>
      </c>
    </row>
    <row r="6" spans="1:4" x14ac:dyDescent="0.25">
      <c r="A6" s="1" t="s">
        <v>10</v>
      </c>
      <c r="B6" s="2">
        <v>2184</v>
      </c>
      <c r="C6" s="6">
        <v>2184</v>
      </c>
      <c r="D6" s="13">
        <f>B6/C6*100</f>
        <v>100</v>
      </c>
    </row>
    <row r="7" spans="1:4" x14ac:dyDescent="0.25">
      <c r="A7" s="1" t="s">
        <v>8</v>
      </c>
      <c r="B7" s="2">
        <v>53</v>
      </c>
      <c r="C7" s="6">
        <v>53</v>
      </c>
      <c r="D7" s="13">
        <f>B7/C7*100</f>
        <v>100</v>
      </c>
    </row>
    <row r="8" spans="1:4" ht="15.75" thickBot="1" x14ac:dyDescent="0.3">
      <c r="A8" s="14" t="s">
        <v>7</v>
      </c>
      <c r="B8" s="17">
        <v>2237</v>
      </c>
      <c r="C8" s="12">
        <v>2237</v>
      </c>
      <c r="D8" s="3"/>
    </row>
    <row r="9" spans="1:4" ht="15.75" thickTop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5"/>
  <sheetViews>
    <sheetView workbookViewId="0">
      <selection activeCell="D15" sqref="D15"/>
    </sheetView>
  </sheetViews>
  <sheetFormatPr baseColWidth="10" defaultRowHeight="15" x14ac:dyDescent="0.25"/>
  <cols>
    <col min="1" max="1" width="16.28515625" customWidth="1"/>
    <col min="2" max="2" width="19" customWidth="1"/>
    <col min="3" max="3" width="21.5703125" customWidth="1"/>
  </cols>
  <sheetData>
    <row r="2" spans="1:3" ht="32.25" x14ac:dyDescent="0.5">
      <c r="B2" s="11" t="s">
        <v>18</v>
      </c>
    </row>
    <row r="4" spans="1:3" ht="30" x14ac:dyDescent="0.25">
      <c r="A4" s="4" t="s">
        <v>15</v>
      </c>
      <c r="B4" s="23" t="s">
        <v>16</v>
      </c>
      <c r="C4" s="23" t="s">
        <v>17</v>
      </c>
    </row>
    <row r="5" spans="1:3" x14ac:dyDescent="0.25">
      <c r="A5" s="4">
        <v>1792</v>
      </c>
      <c r="B5" s="15">
        <v>0.99990000000000001</v>
      </c>
      <c r="C5" s="15">
        <f>1-B5</f>
        <v>9.9999999999988987E-5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7"/>
  <sheetViews>
    <sheetView workbookViewId="0">
      <selection activeCell="B7" sqref="B7"/>
    </sheetView>
  </sheetViews>
  <sheetFormatPr baseColWidth="10" defaultRowHeight="15" x14ac:dyDescent="0.25"/>
  <cols>
    <col min="1" max="1" width="21.7109375" bestFit="1" customWidth="1"/>
    <col min="2" max="2" width="18.28515625" bestFit="1" customWidth="1"/>
  </cols>
  <sheetData>
    <row r="2" spans="1:3" ht="32.25" x14ac:dyDescent="0.5">
      <c r="C2" s="11" t="s">
        <v>19</v>
      </c>
    </row>
    <row r="4" spans="1:3" x14ac:dyDescent="0.25">
      <c r="A4" s="4" t="s">
        <v>20</v>
      </c>
      <c r="B4" s="4" t="s">
        <v>21</v>
      </c>
      <c r="C4" s="4" t="s">
        <v>13</v>
      </c>
    </row>
    <row r="5" spans="1:3" ht="30" x14ac:dyDescent="0.25">
      <c r="A5" s="23" t="s">
        <v>22</v>
      </c>
      <c r="B5" s="4">
        <v>2231</v>
      </c>
      <c r="C5" s="15">
        <f>B5/B7</f>
        <v>0.99731783638801963</v>
      </c>
    </row>
    <row r="6" spans="1:3" ht="30" x14ac:dyDescent="0.25">
      <c r="A6" s="23" t="s">
        <v>23</v>
      </c>
      <c r="B6" s="4">
        <v>6</v>
      </c>
      <c r="C6" s="15">
        <f>B6/B7</f>
        <v>2.682163611980331E-3</v>
      </c>
    </row>
    <row r="7" spans="1:3" x14ac:dyDescent="0.25">
      <c r="A7" s="4" t="s">
        <v>1</v>
      </c>
      <c r="B7" s="4">
        <f>B5+B6</f>
        <v>2237</v>
      </c>
      <c r="C7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R24"/>
  <sheetViews>
    <sheetView topLeftCell="A37" workbookViewId="0">
      <selection activeCell="O18" sqref="O18"/>
    </sheetView>
  </sheetViews>
  <sheetFormatPr baseColWidth="10" defaultRowHeight="15" x14ac:dyDescent="0.25"/>
  <cols>
    <col min="1" max="1" width="36" bestFit="1" customWidth="1"/>
    <col min="2" max="2" width="4.5703125" bestFit="1" customWidth="1"/>
    <col min="3" max="3" width="10.140625" bestFit="1" customWidth="1"/>
    <col min="5" max="6" width="9.42578125" bestFit="1" customWidth="1"/>
    <col min="7" max="7" width="4.42578125" bestFit="1" customWidth="1"/>
    <col min="8" max="8" width="5.28515625" bestFit="1" customWidth="1"/>
    <col min="9" max="9" width="8.28515625" bestFit="1" customWidth="1"/>
    <col min="10" max="10" width="9.5703125" bestFit="1" customWidth="1"/>
    <col min="11" max="11" width="8.140625" bestFit="1" customWidth="1"/>
    <col min="12" max="12" width="13.5703125" bestFit="1" customWidth="1"/>
    <col min="13" max="13" width="7" bestFit="1" customWidth="1"/>
    <col min="14" max="14" width="14.140625" bestFit="1" customWidth="1"/>
    <col min="15" max="15" width="9.85546875" bestFit="1" customWidth="1"/>
    <col min="16" max="16" width="10.85546875" bestFit="1" customWidth="1"/>
    <col min="17" max="17" width="17.140625" bestFit="1" customWidth="1"/>
    <col min="18" max="18" width="6.5703125" bestFit="1" customWidth="1"/>
  </cols>
  <sheetData>
    <row r="2" spans="1:18" ht="32.25" x14ac:dyDescent="0.5">
      <c r="B2" s="11" t="s">
        <v>47</v>
      </c>
    </row>
    <row r="4" spans="1:18" x14ac:dyDescent="0.25">
      <c r="A4" s="16" t="s">
        <v>6</v>
      </c>
      <c r="B4" s="16" t="s">
        <v>31</v>
      </c>
      <c r="C4" s="16" t="s">
        <v>32</v>
      </c>
      <c r="D4" s="16" t="s">
        <v>33</v>
      </c>
      <c r="E4" s="16" t="s">
        <v>34</v>
      </c>
      <c r="F4" s="16" t="s">
        <v>35</v>
      </c>
      <c r="G4" s="16" t="s">
        <v>36</v>
      </c>
      <c r="H4" s="16" t="s">
        <v>37</v>
      </c>
      <c r="I4" s="16" t="s">
        <v>38</v>
      </c>
      <c r="J4" s="16" t="s">
        <v>39</v>
      </c>
      <c r="K4" s="16" t="s">
        <v>40</v>
      </c>
      <c r="L4" s="16" t="s">
        <v>41</v>
      </c>
      <c r="M4" s="16" t="s">
        <v>42</v>
      </c>
      <c r="N4" s="16" t="s">
        <v>43</v>
      </c>
      <c r="O4" s="16" t="s">
        <v>44</v>
      </c>
      <c r="P4" s="16" t="s">
        <v>45</v>
      </c>
      <c r="Q4" s="16" t="s">
        <v>46</v>
      </c>
      <c r="R4" s="16" t="s">
        <v>1</v>
      </c>
    </row>
    <row r="5" spans="1:18" x14ac:dyDescent="0.25">
      <c r="A5" s="7" t="s">
        <v>24</v>
      </c>
      <c r="B5" s="25"/>
      <c r="C5" s="25">
        <v>5</v>
      </c>
      <c r="D5" s="25"/>
      <c r="E5" s="25"/>
      <c r="F5" s="25"/>
      <c r="G5" s="25">
        <v>100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>
        <v>115</v>
      </c>
    </row>
    <row r="6" spans="1:18" x14ac:dyDescent="0.25">
      <c r="A6" s="7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>
        <v>86</v>
      </c>
      <c r="M6" s="25"/>
      <c r="N6" s="25"/>
      <c r="O6" s="25"/>
      <c r="P6" s="25"/>
      <c r="Q6" s="25"/>
      <c r="R6" s="25">
        <v>86</v>
      </c>
    </row>
    <row r="7" spans="1:18" x14ac:dyDescent="0.25">
      <c r="A7" s="28" t="s">
        <v>76</v>
      </c>
      <c r="B7" s="25"/>
      <c r="C7" s="25"/>
      <c r="D7" s="25"/>
      <c r="E7" s="25"/>
      <c r="F7" s="25">
        <v>184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>
        <v>184</v>
      </c>
    </row>
    <row r="8" spans="1:18" x14ac:dyDescent="0.25">
      <c r="A8" s="7" t="s">
        <v>75</v>
      </c>
      <c r="B8" s="25">
        <v>99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>
        <v>99</v>
      </c>
    </row>
    <row r="9" spans="1:18" x14ac:dyDescent="0.25">
      <c r="A9" s="7" t="s">
        <v>26</v>
      </c>
      <c r="B9" s="25"/>
      <c r="C9" s="25"/>
      <c r="D9" s="25">
        <v>155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>
        <v>155</v>
      </c>
    </row>
    <row r="10" spans="1:18" x14ac:dyDescent="0.25">
      <c r="A10" s="7" t="s">
        <v>77</v>
      </c>
      <c r="B10" s="25"/>
      <c r="C10" s="25"/>
      <c r="D10" s="25"/>
      <c r="E10" s="25"/>
      <c r="F10" s="25">
        <v>70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>
        <v>70</v>
      </c>
    </row>
    <row r="11" spans="1:18" x14ac:dyDescent="0.25">
      <c r="A11" s="7" t="s">
        <v>78</v>
      </c>
      <c r="B11" s="25"/>
      <c r="C11" s="25"/>
      <c r="D11" s="25"/>
      <c r="E11" s="25">
        <v>241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>
        <v>241</v>
      </c>
    </row>
    <row r="12" spans="1:18" x14ac:dyDescent="0.25">
      <c r="A12" s="7" t="s">
        <v>79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>
        <v>138</v>
      </c>
      <c r="N12" s="25"/>
      <c r="O12" s="25"/>
      <c r="P12" s="25"/>
      <c r="Q12" s="25"/>
      <c r="R12" s="25">
        <v>138</v>
      </c>
    </row>
    <row r="13" spans="1:18" x14ac:dyDescent="0.25">
      <c r="A13" s="7" t="s">
        <v>80</v>
      </c>
      <c r="B13" s="25"/>
      <c r="C13" s="25"/>
      <c r="D13" s="25"/>
      <c r="E13" s="25"/>
      <c r="F13" s="25">
        <v>176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>
        <v>176</v>
      </c>
    </row>
    <row r="14" spans="1:18" x14ac:dyDescent="0.25">
      <c r="A14" s="7" t="s">
        <v>81</v>
      </c>
      <c r="B14" s="25"/>
      <c r="C14" s="25"/>
      <c r="D14" s="25"/>
      <c r="E14" s="25"/>
      <c r="F14" s="25"/>
      <c r="G14" s="25"/>
      <c r="H14" s="25"/>
      <c r="I14" s="25"/>
      <c r="J14" s="25"/>
      <c r="K14" s="25">
        <v>109</v>
      </c>
      <c r="L14" s="25"/>
      <c r="M14" s="25"/>
      <c r="N14" s="25"/>
      <c r="O14" s="25"/>
      <c r="P14" s="25"/>
      <c r="Q14" s="25"/>
      <c r="R14" s="25">
        <v>109</v>
      </c>
    </row>
    <row r="15" spans="1:18" x14ac:dyDescent="0.25">
      <c r="A15" s="7" t="s">
        <v>82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>
        <v>89</v>
      </c>
      <c r="P15" s="25"/>
      <c r="Q15" s="25"/>
      <c r="R15" s="25">
        <v>89</v>
      </c>
    </row>
    <row r="16" spans="1:18" x14ac:dyDescent="0.25">
      <c r="A16" s="7" t="s">
        <v>83</v>
      </c>
      <c r="B16" s="25"/>
      <c r="C16" s="25"/>
      <c r="D16" s="25"/>
      <c r="E16" s="25"/>
      <c r="F16" s="25">
        <v>56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>
        <v>56</v>
      </c>
    </row>
    <row r="17" spans="1:18" x14ac:dyDescent="0.25">
      <c r="A17" s="7" t="s">
        <v>27</v>
      </c>
      <c r="B17" s="25"/>
      <c r="C17" s="25"/>
      <c r="D17" s="25"/>
      <c r="E17" s="25"/>
      <c r="F17" s="25">
        <v>195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>
        <v>195</v>
      </c>
    </row>
    <row r="18" spans="1:18" x14ac:dyDescent="0.25">
      <c r="A18" s="7" t="s">
        <v>85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>
        <v>81</v>
      </c>
      <c r="O18" s="25"/>
      <c r="P18" s="25"/>
      <c r="Q18" s="25"/>
      <c r="R18" s="25">
        <v>81</v>
      </c>
    </row>
    <row r="19" spans="1:18" x14ac:dyDescent="0.25">
      <c r="A19" s="7" t="s">
        <v>28</v>
      </c>
      <c r="B19" s="25"/>
      <c r="C19" s="25"/>
      <c r="D19" s="25"/>
      <c r="E19" s="25"/>
      <c r="F19" s="25">
        <v>53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>
        <v>53</v>
      </c>
    </row>
    <row r="20" spans="1:18" x14ac:dyDescent="0.25">
      <c r="A20" s="7" t="s">
        <v>29</v>
      </c>
      <c r="B20" s="25"/>
      <c r="C20" s="25"/>
      <c r="D20" s="25"/>
      <c r="E20" s="25"/>
      <c r="F20" s="25"/>
      <c r="G20" s="25"/>
      <c r="H20" s="25"/>
      <c r="I20" s="25"/>
      <c r="J20" s="25">
        <v>121</v>
      </c>
      <c r="K20" s="25"/>
      <c r="L20" s="25"/>
      <c r="M20" s="25"/>
      <c r="N20" s="25"/>
      <c r="O20" s="25"/>
      <c r="P20" s="25"/>
      <c r="Q20" s="25"/>
      <c r="R20" s="25">
        <v>121</v>
      </c>
    </row>
    <row r="21" spans="1:18" x14ac:dyDescent="0.25">
      <c r="A21" s="7" t="s">
        <v>86</v>
      </c>
      <c r="B21" s="25"/>
      <c r="C21" s="25"/>
      <c r="D21" s="25"/>
      <c r="E21" s="25"/>
      <c r="F21" s="25"/>
      <c r="G21" s="25"/>
      <c r="H21" s="25"/>
      <c r="I21" s="25">
        <v>87</v>
      </c>
      <c r="J21" s="25"/>
      <c r="K21" s="25"/>
      <c r="L21" s="25"/>
      <c r="M21" s="25"/>
      <c r="N21" s="25"/>
      <c r="O21" s="25"/>
      <c r="P21" s="25"/>
      <c r="Q21" s="25"/>
      <c r="R21" s="25">
        <v>87</v>
      </c>
    </row>
    <row r="22" spans="1:18" x14ac:dyDescent="0.25">
      <c r="A22" s="7" t="s">
        <v>84</v>
      </c>
      <c r="B22" s="25"/>
      <c r="C22" s="25"/>
      <c r="D22" s="25"/>
      <c r="E22" s="25"/>
      <c r="F22" s="25"/>
      <c r="G22" s="25"/>
      <c r="H22" s="25">
        <v>100</v>
      </c>
      <c r="I22" s="25"/>
      <c r="J22" s="25"/>
      <c r="K22" s="25"/>
      <c r="L22" s="25"/>
      <c r="M22" s="25"/>
      <c r="N22" s="25"/>
      <c r="O22" s="25"/>
      <c r="P22" s="25"/>
      <c r="Q22" s="25"/>
      <c r="R22" s="25">
        <v>100</v>
      </c>
    </row>
    <row r="23" spans="1:18" x14ac:dyDescent="0.25">
      <c r="A23" s="7" t="s">
        <v>30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>
        <v>82</v>
      </c>
      <c r="Q23" s="25"/>
      <c r="R23" s="25">
        <v>82</v>
      </c>
    </row>
    <row r="24" spans="1:18" x14ac:dyDescent="0.25">
      <c r="A24" s="26" t="s">
        <v>7</v>
      </c>
      <c r="B24" s="27">
        <v>99</v>
      </c>
      <c r="C24" s="27">
        <v>5</v>
      </c>
      <c r="D24" s="27">
        <v>155</v>
      </c>
      <c r="E24" s="27">
        <v>241</v>
      </c>
      <c r="F24" s="27">
        <f>SUM(F7:F19)</f>
        <v>734</v>
      </c>
      <c r="G24" s="27">
        <v>100</v>
      </c>
      <c r="H24" s="27">
        <v>100</v>
      </c>
      <c r="I24" s="27">
        <v>87</v>
      </c>
      <c r="J24" s="27">
        <v>121</v>
      </c>
      <c r="K24" s="27">
        <v>109</v>
      </c>
      <c r="L24" s="27">
        <v>86</v>
      </c>
      <c r="M24" s="27">
        <v>138</v>
      </c>
      <c r="N24" s="27">
        <v>81</v>
      </c>
      <c r="O24" s="27">
        <v>89</v>
      </c>
      <c r="P24" s="27">
        <v>82</v>
      </c>
      <c r="Q24" s="27"/>
      <c r="R24" s="27">
        <f>SUM(R5:R23)</f>
        <v>2237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30"/>
  <sheetViews>
    <sheetView tabSelected="1" workbookViewId="0">
      <selection activeCell="F33" sqref="F33"/>
    </sheetView>
  </sheetViews>
  <sheetFormatPr baseColWidth="10" defaultRowHeight="15" x14ac:dyDescent="0.25"/>
  <cols>
    <col min="1" max="1" width="51.28515625" bestFit="1" customWidth="1"/>
    <col min="2" max="2" width="20.85546875" customWidth="1"/>
    <col min="3" max="3" width="11.85546875" bestFit="1" customWidth="1"/>
  </cols>
  <sheetData>
    <row r="2" spans="1:3" ht="32.25" x14ac:dyDescent="0.5">
      <c r="B2" s="11" t="s">
        <v>48</v>
      </c>
    </row>
    <row r="4" spans="1:3" x14ac:dyDescent="0.25">
      <c r="A4" s="4" t="s">
        <v>74</v>
      </c>
      <c r="B4" s="4" t="s">
        <v>10</v>
      </c>
      <c r="C4" s="4" t="s">
        <v>8</v>
      </c>
    </row>
    <row r="5" spans="1:3" x14ac:dyDescent="0.25">
      <c r="A5" s="4" t="s">
        <v>61</v>
      </c>
      <c r="B5" s="4">
        <v>1</v>
      </c>
      <c r="C5" s="4"/>
    </row>
    <row r="6" spans="1:3" x14ac:dyDescent="0.25">
      <c r="A6" s="4" t="s">
        <v>65</v>
      </c>
      <c r="B6" s="4">
        <v>2</v>
      </c>
      <c r="C6" s="4"/>
    </row>
    <row r="7" spans="1:3" x14ac:dyDescent="0.25">
      <c r="A7" s="4" t="s">
        <v>54</v>
      </c>
      <c r="B7" s="4">
        <v>2</v>
      </c>
      <c r="C7" s="4"/>
    </row>
    <row r="8" spans="1:3" x14ac:dyDescent="0.25">
      <c r="A8" s="4" t="s">
        <v>60</v>
      </c>
      <c r="B8" s="4">
        <v>2</v>
      </c>
      <c r="C8" s="4"/>
    </row>
    <row r="9" spans="1:3" x14ac:dyDescent="0.25">
      <c r="A9" s="4" t="s">
        <v>73</v>
      </c>
      <c r="B9" s="4">
        <v>3</v>
      </c>
      <c r="C9" s="4"/>
    </row>
    <row r="10" spans="1:3" x14ac:dyDescent="0.25">
      <c r="A10" s="4" t="s">
        <v>69</v>
      </c>
      <c r="B10" s="4">
        <v>5</v>
      </c>
      <c r="C10" s="4"/>
    </row>
    <row r="11" spans="1:3" x14ac:dyDescent="0.25">
      <c r="A11" s="4" t="s">
        <v>52</v>
      </c>
      <c r="B11" s="4">
        <v>5</v>
      </c>
      <c r="C11" s="4"/>
    </row>
    <row r="12" spans="1:3" x14ac:dyDescent="0.25">
      <c r="A12" s="4" t="s">
        <v>67</v>
      </c>
      <c r="B12" s="4">
        <v>6</v>
      </c>
      <c r="C12" s="4"/>
    </row>
    <row r="13" spans="1:3" x14ac:dyDescent="0.25">
      <c r="A13" s="4" t="s">
        <v>71</v>
      </c>
      <c r="B13" s="4">
        <v>10</v>
      </c>
      <c r="C13" s="4"/>
    </row>
    <row r="14" spans="1:3" x14ac:dyDescent="0.25">
      <c r="A14" s="4" t="s">
        <v>66</v>
      </c>
      <c r="B14" s="4">
        <v>10</v>
      </c>
      <c r="C14" s="4"/>
    </row>
    <row r="15" spans="1:3" x14ac:dyDescent="0.25">
      <c r="A15" s="4" t="s">
        <v>50</v>
      </c>
      <c r="B15" s="4">
        <v>10</v>
      </c>
      <c r="C15" s="4"/>
    </row>
    <row r="16" spans="1:3" x14ac:dyDescent="0.25">
      <c r="A16" s="4" t="s">
        <v>63</v>
      </c>
      <c r="B16" s="4">
        <v>18</v>
      </c>
      <c r="C16" s="4"/>
    </row>
    <row r="17" spans="1:3" x14ac:dyDescent="0.25">
      <c r="A17" s="4" t="s">
        <v>51</v>
      </c>
      <c r="B17" s="4">
        <v>22</v>
      </c>
      <c r="C17" s="4"/>
    </row>
    <row r="18" spans="1:3" x14ac:dyDescent="0.25">
      <c r="A18" s="4" t="s">
        <v>64</v>
      </c>
      <c r="B18" s="4">
        <v>32</v>
      </c>
      <c r="C18" s="4"/>
    </row>
    <row r="19" spans="1:3" x14ac:dyDescent="0.25">
      <c r="A19" s="4" t="s">
        <v>68</v>
      </c>
      <c r="B19" s="4">
        <v>52</v>
      </c>
      <c r="C19" s="4"/>
    </row>
    <row r="20" spans="1:3" x14ac:dyDescent="0.25">
      <c r="A20" s="4" t="s">
        <v>53</v>
      </c>
      <c r="B20" s="4">
        <v>85</v>
      </c>
      <c r="C20" s="4"/>
    </row>
    <row r="21" spans="1:3" x14ac:dyDescent="0.25">
      <c r="A21" s="4" t="s">
        <v>62</v>
      </c>
      <c r="B21" s="4">
        <v>112</v>
      </c>
      <c r="C21" s="4"/>
    </row>
    <row r="22" spans="1:3" x14ac:dyDescent="0.25">
      <c r="A22" s="4" t="s">
        <v>56</v>
      </c>
      <c r="B22" s="4">
        <v>170</v>
      </c>
      <c r="C22" s="4"/>
    </row>
    <row r="23" spans="1:3" x14ac:dyDescent="0.25">
      <c r="A23" s="4" t="s">
        <v>58</v>
      </c>
      <c r="B23" s="4">
        <v>175</v>
      </c>
      <c r="C23" s="4"/>
    </row>
    <row r="24" spans="1:3" x14ac:dyDescent="0.25">
      <c r="A24" s="4" t="s">
        <v>70</v>
      </c>
      <c r="B24" s="4">
        <v>211</v>
      </c>
      <c r="C24" s="4">
        <v>27</v>
      </c>
    </row>
    <row r="25" spans="1:3" x14ac:dyDescent="0.25">
      <c r="A25" s="4" t="s">
        <v>55</v>
      </c>
      <c r="B25" s="4">
        <v>212</v>
      </c>
      <c r="C25" s="4">
        <v>25</v>
      </c>
    </row>
    <row r="26" spans="1:3" x14ac:dyDescent="0.25">
      <c r="A26" s="4" t="s">
        <v>49</v>
      </c>
      <c r="B26" s="4">
        <v>236</v>
      </c>
      <c r="C26" s="4"/>
    </row>
    <row r="27" spans="1:3" x14ac:dyDescent="0.25">
      <c r="A27" s="4" t="s">
        <v>72</v>
      </c>
      <c r="B27" s="4">
        <v>245</v>
      </c>
      <c r="C27" s="4"/>
    </row>
    <row r="28" spans="1:3" x14ac:dyDescent="0.25">
      <c r="A28" s="4" t="s">
        <v>57</v>
      </c>
      <c r="B28" s="4">
        <v>275</v>
      </c>
      <c r="C28" s="4">
        <v>1</v>
      </c>
    </row>
    <row r="29" spans="1:3" x14ac:dyDescent="0.25">
      <c r="A29" s="4" t="s">
        <v>59</v>
      </c>
      <c r="B29" s="4">
        <v>283</v>
      </c>
      <c r="C29" s="4"/>
    </row>
    <row r="30" spans="1:3" x14ac:dyDescent="0.25">
      <c r="A30" s="4" t="s">
        <v>7</v>
      </c>
      <c r="B30" s="4">
        <f>SUM(B5:B29)</f>
        <v>2184</v>
      </c>
      <c r="C30" s="4">
        <f>SUM(C5:C29)</f>
        <v>53</v>
      </c>
    </row>
  </sheetData>
  <autoFilter ref="A4:C4" xr:uid="{0B950E13-D865-4CC5-8195-B07EE52D35E2}">
    <sortState ref="A5:C30">
      <sortCondition ref="B4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Estado</vt:lpstr>
      <vt:lpstr>Reportado vs cerrado</vt:lpstr>
      <vt:lpstr>Uptime</vt:lpstr>
      <vt:lpstr>Oportunidad Rta</vt:lpstr>
      <vt:lpstr>Inc y Req x Tec y sede</vt:lpstr>
      <vt:lpstr>Categorias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Leimer garcia Tique</dc:creator>
  <cp:lastModifiedBy>Yesid Antonio Sanchez Tapasco</cp:lastModifiedBy>
  <dcterms:created xsi:type="dcterms:W3CDTF">2017-07-28T14:19:12Z</dcterms:created>
  <dcterms:modified xsi:type="dcterms:W3CDTF">2018-09-04T16:29:32Z</dcterms:modified>
</cp:coreProperties>
</file>