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7.xml" ContentType="application/vnd.openxmlformats-officedocument.spreadsheetml.pivotTable+xml"/>
  <Override PartName="/xl/worksheets/sheet1.xml" ContentType="application/vnd.openxmlformats-officedocument.spreadsheetml.worksheet+xml"/>
  <Override PartName="/xl/pivotTables/pivotTable5.xml" ContentType="application/vnd.openxmlformats-officedocument.spreadsheetml.pivotTable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Tables/pivotTable2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3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3040" windowHeight="8796"/>
  </bookViews>
  <sheets>
    <sheet name="Trafico Diario" sheetId="1" r:id="rId1"/>
    <sheet name="Tráfico por mes" sheetId="4" r:id="rId2"/>
    <sheet name="% Trafico Semana" sheetId="2" r:id="rId3"/>
    <sheet name="Base" sheetId="3" r:id="rId4"/>
  </sheets>
  <definedNames>
    <definedName name="_xlnm._FilterDatabase" localSheetId="0" hidden="1">'Trafico Diario'!$A$1:$W$1</definedName>
    <definedName name="Mes">Base!$A:$A</definedName>
    <definedName name="Semana_Mes">Base!$B:$B</definedName>
  </definedNames>
  <calcPr calcId="152511"/>
  <pivotCaches>
    <pivotCache cacheId="9" r:id="rId5"/>
    <pivotCache cacheId="3" r:id="rId6"/>
  </pivotCaches>
</workbook>
</file>

<file path=xl/calcChain.xml><?xml version="1.0" encoding="utf-8"?>
<calcChain xmlns="http://schemas.openxmlformats.org/spreadsheetml/2006/main">
  <c r="G2" i="1" l="1"/>
  <c r="F2" i="1"/>
  <c r="D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123" i="1"/>
</calcChain>
</file>

<file path=xl/sharedStrings.xml><?xml version="1.0" encoding="utf-8"?>
<sst xmlns="http://schemas.openxmlformats.org/spreadsheetml/2006/main" count="539" uniqueCount="163">
  <si>
    <t>Llamadas entrantes</t>
  </si>
  <si>
    <t>Llamadas contestadas</t>
  </si>
  <si>
    <t>Perdidas Antes del Umbral</t>
  </si>
  <si>
    <t>Perdidas Despues Umbral</t>
  </si>
  <si>
    <t>Total abandonadas</t>
  </si>
  <si>
    <t>Contestadas Dentro Umbral</t>
  </si>
  <si>
    <t>Llamadas Completadas</t>
  </si>
  <si>
    <t>Llamadas Transferidas</t>
  </si>
  <si>
    <t>Transferidas a CCb Especial</t>
  </si>
  <si>
    <t>Nivel Servicio(%)</t>
  </si>
  <si>
    <t>Nivel Abandono(%)</t>
  </si>
  <si>
    <t>Nivel Atencion(%)</t>
  </si>
  <si>
    <t>Promedio Conversacion</t>
  </si>
  <si>
    <t>TMO (Seg)</t>
  </si>
  <si>
    <t>ASA
(Seg)</t>
  </si>
  <si>
    <t>HOLD
(Seg)</t>
  </si>
  <si>
    <t>Martes</t>
  </si>
  <si>
    <t>00:06:52</t>
  </si>
  <si>
    <t>Miércoles</t>
  </si>
  <si>
    <t>00:06:57</t>
  </si>
  <si>
    <t>Jueves</t>
  </si>
  <si>
    <t>00:06:29</t>
  </si>
  <si>
    <t>Viernes</t>
  </si>
  <si>
    <t>00:06:38</t>
  </si>
  <si>
    <t>Sábado</t>
  </si>
  <si>
    <t>00:06:24</t>
  </si>
  <si>
    <t>Lunes</t>
  </si>
  <si>
    <t>00:06:17</t>
  </si>
  <si>
    <t>00:06:36</t>
  </si>
  <si>
    <t>00:06:15</t>
  </si>
  <si>
    <t>00:07:38</t>
  </si>
  <si>
    <t>00:06:27</t>
  </si>
  <si>
    <t>00:06:33</t>
  </si>
  <si>
    <t>00:06:25</t>
  </si>
  <si>
    <t>00:06:07</t>
  </si>
  <si>
    <t>00:07:14</t>
  </si>
  <si>
    <t>00:06:41</t>
  </si>
  <si>
    <t>00:06:46</t>
  </si>
  <si>
    <t>00:05:48</t>
  </si>
  <si>
    <t>00:05:47</t>
  </si>
  <si>
    <t>00:05:59</t>
  </si>
  <si>
    <t>00:06:01</t>
  </si>
  <si>
    <t>00:06:28</t>
  </si>
  <si>
    <t>00:05:46</t>
  </si>
  <si>
    <t>Dia</t>
  </si>
  <si>
    <t>Dia semana</t>
  </si>
  <si>
    <t>Mes</t>
  </si>
  <si>
    <t>00:07:25</t>
  </si>
  <si>
    <t>00:07:08</t>
  </si>
  <si>
    <t>00:07:28</t>
  </si>
  <si>
    <t>00:07:13</t>
  </si>
  <si>
    <t>00:06:42</t>
  </si>
  <si>
    <t>00:07:06</t>
  </si>
  <si>
    <t>00:07:30</t>
  </si>
  <si>
    <t>00:07:12</t>
  </si>
  <si>
    <t>00:07:45</t>
  </si>
  <si>
    <t>00:07:58</t>
  </si>
  <si>
    <t>00:08:09</t>
  </si>
  <si>
    <t>00:08:00</t>
  </si>
  <si>
    <t>00:08:05</t>
  </si>
  <si>
    <t>00:08:12</t>
  </si>
  <si>
    <t>00:08:24</t>
  </si>
  <si>
    <t>00:08:23</t>
  </si>
  <si>
    <t>00:08:35</t>
  </si>
  <si>
    <t>00:09:01</t>
  </si>
  <si>
    <t>00:09:05</t>
  </si>
  <si>
    <t>00:09:21</t>
  </si>
  <si>
    <t>00:09:00</t>
  </si>
  <si>
    <t>00:09:54</t>
  </si>
  <si>
    <t>00:09:10</t>
  </si>
  <si>
    <t>00:09:35</t>
  </si>
  <si>
    <t>00:09:39</t>
  </si>
  <si>
    <t>00:10:30</t>
  </si>
  <si>
    <t>00:10:26</t>
  </si>
  <si>
    <t>00:10:57</t>
  </si>
  <si>
    <t>00:12:21</t>
  </si>
  <si>
    <t>00:11:23</t>
  </si>
  <si>
    <t>00:11:02</t>
  </si>
  <si>
    <t>00:10:54</t>
  </si>
  <si>
    <t>00:11:08</t>
  </si>
  <si>
    <t>00:10:03</t>
  </si>
  <si>
    <t>00:11:04</t>
  </si>
  <si>
    <t>00:11:19</t>
  </si>
  <si>
    <t>00:10:50</t>
  </si>
  <si>
    <t>00:12:37</t>
  </si>
  <si>
    <t>00:09:58</t>
  </si>
  <si>
    <t>00:10:45</t>
  </si>
  <si>
    <t>00:11:07</t>
  </si>
  <si>
    <t>00:10:42</t>
  </si>
  <si>
    <t>00:10:07</t>
  </si>
  <si>
    <t>00:12:04</t>
  </si>
  <si>
    <t>00:11:10</t>
  </si>
  <si>
    <t>00:11:20</t>
  </si>
  <si>
    <t>00:12:02</t>
  </si>
  <si>
    <t>00:11:27</t>
  </si>
  <si>
    <t>00:11:15</t>
  </si>
  <si>
    <t>00:09:07</t>
  </si>
  <si>
    <t>00:10:51</t>
  </si>
  <si>
    <t>00:11:41</t>
  </si>
  <si>
    <t>00:09:17</t>
  </si>
  <si>
    <t>00:11:06</t>
  </si>
  <si>
    <t>00:10:52</t>
  </si>
  <si>
    <t>00:10:08</t>
  </si>
  <si>
    <t>00:10:05</t>
  </si>
  <si>
    <t>00:10:11</t>
  </si>
  <si>
    <t>00:09:44</t>
  </si>
  <si>
    <t>00:10:28</t>
  </si>
  <si>
    <t>00:10:29</t>
  </si>
  <si>
    <t>00:10:02</t>
  </si>
  <si>
    <t>00:10:48</t>
  </si>
  <si>
    <t>00:11:22</t>
  </si>
  <si>
    <t>00:10:16</t>
  </si>
  <si>
    <t>00:10:43</t>
  </si>
  <si>
    <t>00:10:23</t>
  </si>
  <si>
    <t>00:10:36</t>
  </si>
  <si>
    <t>00:09:50</t>
  </si>
  <si>
    <t>00:10:34</t>
  </si>
  <si>
    <t>00:08:48</t>
  </si>
  <si>
    <t>00:10:32</t>
  </si>
  <si>
    <t>00:10:24</t>
  </si>
  <si>
    <t>00:10:40</t>
  </si>
  <si>
    <t>00:10:14</t>
  </si>
  <si>
    <t>00:09:12</t>
  </si>
  <si>
    <t>00:09:13</t>
  </si>
  <si>
    <t>00:10:01</t>
  </si>
  <si>
    <t>00:09:59</t>
  </si>
  <si>
    <t>00:09:18</t>
  </si>
  <si>
    <t>00:08:49</t>
  </si>
  <si>
    <t>00:08:34</t>
  </si>
  <si>
    <t>00:08:26</t>
  </si>
  <si>
    <t>00:08:20</t>
  </si>
  <si>
    <t>00:08:41</t>
  </si>
  <si>
    <t>00:08:17</t>
  </si>
  <si>
    <t>00:08:10</t>
  </si>
  <si>
    <t>00:08:46</t>
  </si>
  <si>
    <t>00:08:28</t>
  </si>
  <si>
    <t>00:09:03</t>
  </si>
  <si>
    <t>00:08:39</t>
  </si>
  <si>
    <t>00:08:36</t>
  </si>
  <si>
    <t>00:08:29</t>
  </si>
  <si>
    <t>00:09:16</t>
  </si>
  <si>
    <t>00:11:34</t>
  </si>
  <si>
    <t>00:10:10</t>
  </si>
  <si>
    <t>00:09:19</t>
  </si>
  <si>
    <t>00:07:56</t>
  </si>
  <si>
    <t>00:09:24</t>
  </si>
  <si>
    <t>00:08:59</t>
  </si>
  <si>
    <t>00:08:51</t>
  </si>
  <si>
    <t>septiembre</t>
  </si>
  <si>
    <t>agosto</t>
  </si>
  <si>
    <t>julio</t>
  </si>
  <si>
    <t>junio</t>
  </si>
  <si>
    <t>mayo</t>
  </si>
  <si>
    <t>abril</t>
  </si>
  <si>
    <t>Semana</t>
  </si>
  <si>
    <t>Total general</t>
  </si>
  <si>
    <t>Total</t>
  </si>
  <si>
    <t>Semana Mes</t>
  </si>
  <si>
    <t>.</t>
  </si>
  <si>
    <t>Trafico Semana</t>
  </si>
  <si>
    <t>% Dia Semana</t>
  </si>
  <si>
    <t>Etiquetas de fila</t>
  </si>
  <si>
    <t>Suma de Llamadas entrantes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</si>
</sst>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%"/>
    <numFmt numFmtId="165" formatCode="#0"/>
    <numFmt numFmtId="166" formatCode="#0.00"/>
  </numFmts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Tahoma"/>
      <family val="2"/>
    </font>
    <font>
      <sz val="11"/>
      <color rgb="FF000000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90000"/>
      </patternFill>
    </fill>
    <fill>
      <patternFill patternType="solid">
        <fgColor rgb="FF99000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666666"/>
      </left>
      <right/>
      <top style="medium">
        <color rgb="FF666666"/>
      </top>
      <bottom style="medium">
        <color rgb="FF666666"/>
      </bottom>
      <diagonal/>
    </border>
    <border>
      <left/>
      <right/>
      <top style="medium">
        <color rgb="FF666666"/>
      </top>
      <bottom style="medium">
        <color rgb="FF666666"/>
      </bottom>
      <diagonal/>
    </border>
    <border>
      <left/>
      <right style="medium">
        <color rgb="FF666666"/>
      </right>
      <top style="medium">
        <color rgb="FF666666"/>
      </top>
      <bottom style="medium">
        <color rgb="FF666666"/>
      </bottom>
      <diagonal/>
    </border>
    <border>
      <left style="medium">
        <color rgb="FF666666"/>
      </left>
      <right style="medium">
        <color rgb="FF666666"/>
      </right>
      <top style="medium">
        <color rgb="FF666666"/>
      </top>
      <bottom style="medium">
        <color rgb="FF666666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2" fillId="5" borderId="3" xfId="0" applyNumberFormat="1" applyFont="1" applyFill="1" applyBorder="1" applyAlignment="1" applyProtection="1">
      <alignment horizontal="left" vertical="center" wrapText="1"/>
    </xf>
    <xf numFmtId="3" fontId="2" fillId="6" borderId="5" xfId="0" applyNumberFormat="1" applyFont="1" applyFill="1" applyBorder="1" applyAlignment="1" applyProtection="1">
      <alignment horizontal="center" vertical="center" wrapText="1"/>
    </xf>
    <xf numFmtId="164" fontId="2" fillId="7" borderId="5" xfId="0" applyNumberFormat="1" applyFont="1" applyFill="1" applyBorder="1" applyAlignment="1" applyProtection="1">
      <alignment horizontal="center" vertical="center" wrapText="1"/>
    </xf>
    <xf numFmtId="0" fontId="2" fillId="8" borderId="5" xfId="0" applyNumberFormat="1" applyFont="1" applyFill="1" applyBorder="1" applyAlignment="1" applyProtection="1">
      <alignment horizontal="center" vertical="center" wrapText="1"/>
    </xf>
    <xf numFmtId="165" fontId="2" fillId="9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vertical="center" wrapText="1"/>
    </xf>
    <xf numFmtId="0" fontId="1" fillId="3" borderId="1" xfId="0" applyNumberFormat="1" applyFont="1" applyFill="1" applyBorder="1" applyAlignment="1" applyProtection="1">
      <alignment vertical="center" wrapText="1"/>
      <protection locked="0"/>
    </xf>
    <xf numFmtId="165" fontId="2" fillId="11" borderId="5" xfId="0" applyNumberFormat="1" applyFont="1" applyFill="1" applyBorder="1" applyAlignment="1" applyProtection="1">
      <alignment horizontal="center" vertical="center" wrapText="1"/>
    </xf>
    <xf numFmtId="0" fontId="2" fillId="11" borderId="5" xfId="0" applyNumberFormat="1" applyFont="1" applyFill="1" applyBorder="1" applyAlignment="1" applyProtection="1">
      <alignment horizontal="center" vertical="center" wrapText="1"/>
    </xf>
    <xf numFmtId="164" fontId="2" fillId="11" borderId="5" xfId="0" applyNumberFormat="1" applyFont="1" applyFill="1" applyBorder="1" applyAlignment="1" applyProtection="1">
      <alignment horizontal="center" vertical="center" wrapText="1"/>
    </xf>
    <xf numFmtId="3" fontId="2" fillId="11" borderId="5" xfId="0" applyNumberFormat="1" applyFont="1" applyFill="1" applyBorder="1" applyAlignment="1" applyProtection="1">
      <alignment horizontal="center" vertical="center" wrapText="1"/>
    </xf>
    <xf numFmtId="0" fontId="2" fillId="11" borderId="3" xfId="0" applyNumberFormat="1" applyFont="1" applyFill="1" applyBorder="1" applyAlignment="1" applyProtection="1">
      <alignment horizontal="left" vertical="center" wrapText="1"/>
    </xf>
    <xf numFmtId="166" fontId="2" fillId="11" borderId="5" xfId="0" applyNumberFormat="1" applyFont="1" applyFill="1" applyBorder="1" applyAlignment="1" applyProtection="1">
      <alignment horizontal="center" vertical="center" wrapText="1"/>
    </xf>
    <xf numFmtId="166" fontId="2" fillId="10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166" fontId="2" fillId="10" borderId="5" xfId="0" applyNumberFormat="1" applyFont="1" applyFill="1" applyBorder="1" applyAlignment="1" applyProtection="1">
      <alignment vertical="center" wrapText="1"/>
    </xf>
    <xf numFmtId="166" fontId="2" fillId="11" borderId="5" xfId="0" applyNumberFormat="1" applyFont="1" applyFill="1" applyBorder="1" applyAlignment="1" applyProtection="1">
      <alignment vertical="center" wrapText="1"/>
    </xf>
    <xf numFmtId="14" fontId="2" fillId="4" borderId="2" xfId="0" applyNumberFormat="1" applyFont="1" applyFill="1" applyBorder="1" applyAlignment="1" applyProtection="1">
      <alignment horizontal="left" vertical="center" wrapText="1"/>
    </xf>
    <xf numFmtId="14" fontId="2" fillId="11" borderId="2" xfId="0" applyNumberFormat="1" applyFont="1" applyFill="1" applyBorder="1" applyAlignment="1" applyProtection="1">
      <alignment horizontal="left" vertical="center" wrapText="1"/>
    </xf>
    <xf numFmtId="0" fontId="0" fillId="0" borderId="0" xfId="0" pivotButton="1"/>
    <xf numFmtId="0" fontId="0" fillId="0" borderId="0" xfId="0" applyNumberFormat="1"/>
    <xf numFmtId="14" fontId="2" fillId="12" borderId="2" xfId="0" applyNumberFormat="1" applyFont="1" applyFill="1" applyBorder="1" applyAlignment="1" applyProtection="1">
      <alignment horizontal="left" vertical="center" wrapText="1"/>
    </xf>
    <xf numFmtId="9" fontId="0" fillId="0" borderId="0" xfId="0" applyNumberFormat="1"/>
    <xf numFmtId="0" fontId="0" fillId="0" borderId="0" xfId="0" applyAlignment="1">
      <alignment horizontal="left"/>
    </xf>
    <xf numFmtId="0" fontId="2" fillId="13" borderId="4" xfId="0" applyNumberFormat="1" applyFont="1" applyFill="1" applyBorder="1" applyAlignment="1" applyProtection="1">
      <alignment horizontal="left" vertical="center" wrapText="1"/>
    </xf>
    <xf numFmtId="9" fontId="2" fillId="13" borderId="4" xfId="1" applyFont="1" applyFill="1" applyBorder="1" applyAlignment="1" applyProtection="1">
      <alignment horizontal="left" vertical="center" wrapText="1"/>
    </xf>
    <xf numFmtId="0" fontId="4" fillId="14" borderId="0" xfId="0" applyFont="1" applyFill="1"/>
    <xf numFmtId="9" fontId="4" fillId="14" borderId="0" xfId="0" applyNumberFormat="1" applyFont="1" applyFill="1"/>
  </cellXfs>
  <cellStyles count="2">
    <cellStyle name="Normal" xfId="0" builtinId="0"/>
    <cellStyle name="Porcentaje" xfId="1" builtinId="5"/>
  </cellStyles>
  <dxfs count="44"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ont>
        <color theme="0"/>
      </font>
    </dxf>
    <dxf>
      <fill>
        <patternFill patternType="solid">
          <bgColor rgb="FFC00000"/>
        </patternFill>
      </fill>
    </dxf>
    <dxf>
      <font>
        <color theme="0"/>
      </font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ill>
        <patternFill patternType="solid">
          <bgColor rgb="FFC00000"/>
        </patternFill>
      </fill>
    </dxf>
    <dxf>
      <font>
        <b/>
        <color rgb="FFFFFFFF"/>
        <name val="Tahoma"/>
        <scheme val="none"/>
      </font>
      <fill>
        <patternFill patternType="solid">
          <bgColor indexed="65"/>
        </patternFill>
      </fill>
      <alignment vertical="center" wrapText="1" readingOrder="0"/>
      <protection locked="0"/>
    </dxf>
    <dxf>
      <font>
        <b/>
        <color rgb="FFFFFFFF"/>
        <name val="Tahoma"/>
        <scheme val="none"/>
      </font>
      <fill>
        <patternFill patternType="solid">
          <bgColor indexed="65"/>
        </patternFill>
      </fill>
      <alignment vertical="center" wrapText="1" readingOrder="0"/>
      <protection locked="0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dleguizamon\Downloads\Trafico%20diario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promero\Documents\Francy%20Paola%20Romero\Informes\3.%20Informes%202020\Varios\TR&#193;FICO%20HIST&#211;RICO\Trafico%20diario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4134.859224537038" createdVersion="5" refreshedVersion="5" minRefreshableVersion="3" recordCount="147">
  <cacheSource type="worksheet">
    <worksheetSource ref="A1:W148" sheet="Trafico Diario" r:id="rId2"/>
  </cacheSource>
  <cacheFields count="21">
    <cacheField name="Dia" numFmtId="14">
      <sharedItems containsSemiMixedTypes="0" containsNonDate="0" containsDate="1" containsString="0" minDate="2020-04-01T00:00:00" maxDate="2020-10-01T00:00:00"/>
    </cacheField>
    <cacheField name="Dia semana" numFmtId="0">
      <sharedItems/>
    </cacheField>
    <cacheField name="Mes" numFmtId="0">
      <sharedItems count="6">
        <s v="abril"/>
        <s v="mayo"/>
        <s v="junio"/>
        <s v="julio"/>
        <s v="agosto"/>
        <s v="septiembre"/>
      </sharedItems>
    </cacheField>
    <cacheField name="Semana" numFmtId="0">
      <sharedItems containsSemiMixedTypes="0" containsString="0" containsNumber="1" containsInteger="1" minValue="14" maxValue="40"/>
    </cacheField>
    <cacheField name="Semana Mes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Llamadas entrantes" numFmtId="3">
      <sharedItems containsSemiMixedTypes="0" containsString="0" containsNumber="1" containsInteger="1" minValue="69" maxValue="11417" count="146">
        <n v="998"/>
        <n v="967"/>
        <n v="726"/>
        <n v="93"/>
        <n v="935"/>
        <n v="845"/>
        <n v="760"/>
        <n v="69"/>
        <n v="1256"/>
        <n v="1152"/>
        <n v="1068"/>
        <n v="1006"/>
        <n v="952"/>
        <n v="147"/>
        <n v="1283"/>
        <n v="1297"/>
        <n v="1398"/>
        <n v="1393"/>
        <n v="1308"/>
        <n v="171"/>
        <n v="2019"/>
        <n v="1916"/>
        <n v="1872"/>
        <n v="1981"/>
        <n v="221"/>
        <n v="2343"/>
        <n v="2052"/>
        <n v="2347"/>
        <n v="1943"/>
        <n v="1623"/>
        <n v="248"/>
        <n v="2680"/>
        <n v="2357"/>
        <n v="2545"/>
        <n v="2333"/>
        <n v="2000"/>
        <n v="305"/>
        <n v="2888"/>
        <n v="2554"/>
        <n v="2544"/>
        <n v="2530"/>
        <n v="2757"/>
        <n v="454"/>
        <n v="3811"/>
        <n v="3800"/>
        <n v="3421"/>
        <n v="3292"/>
        <n v="379"/>
        <n v="3416"/>
        <n v="3157"/>
        <n v="3037"/>
        <n v="2747"/>
        <n v="2379"/>
        <n v="308"/>
        <n v="3209"/>
        <n v="2607"/>
        <n v="2991"/>
        <n v="3112"/>
        <n v="2821"/>
        <n v="310"/>
        <n v="5610"/>
        <n v="4133"/>
        <n v="3959"/>
        <n v="2884"/>
        <n v="234"/>
        <n v="4077"/>
        <n v="4719"/>
        <n v="4590"/>
        <n v="4609"/>
        <n v="613"/>
        <n v="6775"/>
        <n v="8062"/>
        <n v="9851"/>
        <n v="11417"/>
        <n v="731"/>
        <n v="4637"/>
        <n v="5049"/>
        <n v="3334"/>
        <n v="2735"/>
        <n v="2289"/>
        <n v="243"/>
        <n v="3310"/>
        <n v="2894"/>
        <n v="2693"/>
        <n v="2511"/>
        <n v="2260"/>
        <n v="250"/>
        <n v="2859"/>
        <n v="2815"/>
        <n v="2186"/>
        <n v="2224"/>
        <n v="124"/>
        <n v="2662"/>
        <n v="2205"/>
        <n v="2179"/>
        <n v="1994"/>
        <n v="1679"/>
        <n v="269"/>
        <n v="2038"/>
        <n v="1894"/>
        <n v="1946"/>
        <n v="1654"/>
        <n v="208"/>
        <n v="2115"/>
        <n v="1889"/>
        <n v="1880"/>
        <n v="1799"/>
        <n v="1597"/>
        <n v="189"/>
        <n v="2033"/>
        <n v="1826"/>
        <n v="1811"/>
        <n v="1551"/>
        <n v="194"/>
        <n v="1847"/>
        <n v="1887"/>
        <n v="1979"/>
        <n v="1713"/>
        <n v="1349"/>
        <n v="1424"/>
        <n v="1347"/>
        <n v="1468"/>
        <n v="1313"/>
        <n v="1222"/>
        <n v="123"/>
        <n v="1267"/>
        <n v="1302"/>
        <n v="1534"/>
        <n v="1346"/>
        <n v="1230"/>
        <n v="126"/>
        <n v="1315"/>
        <n v="1343"/>
        <n v="1299"/>
        <n v="1326"/>
        <n v="1139"/>
        <n v="81"/>
        <n v="1274"/>
        <n v="1431"/>
        <n v="1390"/>
        <n v="1344"/>
        <n v="1088"/>
        <n v="109"/>
        <n v="1284"/>
        <n v="1350"/>
        <n v="1217"/>
      </sharedItems>
    </cacheField>
    <cacheField name="Llamadas contestadas" numFmtId="3">
      <sharedItems containsSemiMixedTypes="0" containsString="0" containsNumber="1" containsInteger="1" minValue="68" maxValue="7062"/>
    </cacheField>
    <cacheField name="Perdidas Antes del Umbral" numFmtId="3">
      <sharedItems containsSemiMixedTypes="0" containsString="0" containsNumber="1" containsInteger="1" minValue="0" maxValue="457"/>
    </cacheField>
    <cacheField name="Perdidas Despues Umbral" numFmtId="3">
      <sharedItems containsSemiMixedTypes="0" containsString="0" containsNumber="1" containsInteger="1" minValue="0" maxValue="4593"/>
    </cacheField>
    <cacheField name="Total abandonadas" numFmtId="3">
      <sharedItems containsSemiMixedTypes="0" containsString="0" containsNumber="1" containsInteger="1" minValue="0" maxValue="5050"/>
    </cacheField>
    <cacheField name="Contestadas Dentro Umbral" numFmtId="3">
      <sharedItems containsSemiMixedTypes="0" containsString="0" containsNumber="1" containsInteger="1" minValue="67" maxValue="2713"/>
    </cacheField>
    <cacheField name="Llamadas Completadas" numFmtId="3">
      <sharedItems containsSemiMixedTypes="0" containsString="0" containsNumber="1" containsInteger="1" minValue="37" maxValue="4831"/>
    </cacheField>
    <cacheField name="Llamadas Transferidas" numFmtId="3">
      <sharedItems containsSemiMixedTypes="0" containsString="0" containsNumber="1" containsInteger="1" minValue="0" maxValue="2231"/>
    </cacheField>
    <cacheField name="Transferidas a CCb Especial" numFmtId="3">
      <sharedItems containsSemiMixedTypes="0" containsString="0" containsNumber="1" containsInteger="1" minValue="0" maxValue="0"/>
    </cacheField>
    <cacheField name="Nivel Servicio(%)" numFmtId="164">
      <sharedItems containsSemiMixedTypes="0" containsString="0" containsNumber="1" minValue="8.1280090625885024E-2" maxValue="1"/>
    </cacheField>
    <cacheField name="Nivel Abandono(%)" numFmtId="164">
      <sharedItems containsSemiMixedTypes="0" containsString="0" containsNumber="1" minValue="0" maxValue="0.51263831083138767"/>
    </cacheField>
    <cacheField name="Nivel Atencion(%)" numFmtId="164">
      <sharedItems containsSemiMixedTypes="0" containsString="0" containsNumber="1" minValue="0.48736168916861233" maxValue="1"/>
    </cacheField>
    <cacheField name="Promedio Conversacion" numFmtId="0">
      <sharedItems/>
    </cacheField>
    <cacheField name="TMO (Seg)" numFmtId="165">
      <sharedItems containsSemiMixedTypes="0" containsString="0" containsNumber="1" minValue="346.74705882352941" maxValue="757.47325102880654"/>
    </cacheField>
    <cacheField name="ASA_x000a_(Seg)" numFmtId="166">
      <sharedItems containsSemiMixedTypes="0" containsString="0" containsNumber="1" minValue="1.3431372549019609" maxValue="766.28181628827326"/>
    </cacheField>
    <cacheField name="HOLD_x000a_(Seg)" numFmtId="166">
      <sharedItems containsSemiMixedTypes="0" containsString="0" containsNumber="1" minValue="60.8125" maxValue="118.456413103831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or" refreshedDate="44135.847985995373" createdVersion="5" refreshedVersion="5" minRefreshableVersion="3" recordCount="147">
  <cacheSource type="worksheet">
    <worksheetSource ref="A1:W148" sheet="Trafico Diario" r:id="rId2"/>
  </cacheSource>
  <cacheFields count="23">
    <cacheField name="Dia" numFmtId="14">
      <sharedItems containsSemiMixedTypes="0" containsNonDate="0" containsDate="1" containsString="0" minDate="2020-04-01T00:00:00" maxDate="2020-10-01T00:00:00"/>
    </cacheField>
    <cacheField name="Dia semana" numFmtId="0">
      <sharedItems/>
    </cacheField>
    <cacheField name="Mes" numFmtId="0">
      <sharedItems count="6">
        <s v="abril"/>
        <s v="mayo"/>
        <s v="junio"/>
        <s v="julio"/>
        <s v="agosto"/>
        <s v="septiembre"/>
      </sharedItems>
    </cacheField>
    <cacheField name="Semana" numFmtId="0">
      <sharedItems containsSemiMixedTypes="0" containsString="0" containsNumber="1" containsInteger="1" minValue="14" maxValue="40"/>
    </cacheField>
    <cacheField name="Semana Mes" numFmtId="0">
      <sharedItems containsSemiMixedTypes="0" containsString="0" containsNumber="1" containsInteger="1" minValue="1" maxValue="5"/>
    </cacheField>
    <cacheField name="Trafico Semana" numFmtId="0">
      <sharedItems containsSemiMixedTypes="0" containsString="0" containsNumber="1" containsInteger="1" minValue="2609" maxValue="30061"/>
    </cacheField>
    <cacheField name="% Dia Semana" numFmtId="9">
      <sharedItems containsSemiMixedTypes="0" containsString="0" containsNumber="1" minValue="1.2147335423197491E-2" maxValue="0.37979441801669939"/>
    </cacheField>
    <cacheField name="Llamadas entrantes" numFmtId="3">
      <sharedItems containsSemiMixedTypes="0" containsString="0" containsNumber="1" containsInteger="1" minValue="69" maxValue="11417"/>
    </cacheField>
    <cacheField name="Llamadas contestadas" numFmtId="3">
      <sharedItems containsSemiMixedTypes="0" containsString="0" containsNumber="1" containsInteger="1" minValue="68" maxValue="7062"/>
    </cacheField>
    <cacheField name="Perdidas Antes del Umbral" numFmtId="3">
      <sharedItems containsSemiMixedTypes="0" containsString="0" containsNumber="1" containsInteger="1" minValue="0" maxValue="457"/>
    </cacheField>
    <cacheField name="Perdidas Despues Umbral" numFmtId="3">
      <sharedItems containsSemiMixedTypes="0" containsString="0" containsNumber="1" containsInteger="1" minValue="0" maxValue="4593"/>
    </cacheField>
    <cacheField name="Total abandonadas" numFmtId="3">
      <sharedItems containsSemiMixedTypes="0" containsString="0" containsNumber="1" containsInteger="1" minValue="0" maxValue="5050"/>
    </cacheField>
    <cacheField name="Contestadas Dentro Umbral" numFmtId="3">
      <sharedItems containsSemiMixedTypes="0" containsString="0" containsNumber="1" containsInteger="1" minValue="67" maxValue="2713"/>
    </cacheField>
    <cacheField name="Llamadas Completadas" numFmtId="3">
      <sharedItems containsSemiMixedTypes="0" containsString="0" containsNumber="1" containsInteger="1" minValue="37" maxValue="4831"/>
    </cacheField>
    <cacheField name="Llamadas Transferidas" numFmtId="3">
      <sharedItems containsSemiMixedTypes="0" containsString="0" containsNumber="1" containsInteger="1" minValue="0" maxValue="2231"/>
    </cacheField>
    <cacheField name="Transferidas a CCb Especial" numFmtId="3">
      <sharedItems containsSemiMixedTypes="0" containsString="0" containsNumber="1" containsInteger="1" minValue="0" maxValue="0"/>
    </cacheField>
    <cacheField name="Nivel Servicio(%)" numFmtId="164">
      <sharedItems containsSemiMixedTypes="0" containsString="0" containsNumber="1" minValue="8.1280090625885024E-2" maxValue="1"/>
    </cacheField>
    <cacheField name="Nivel Abandono(%)" numFmtId="164">
      <sharedItems containsSemiMixedTypes="0" containsString="0" containsNumber="1" minValue="0" maxValue="0.51263831083138767"/>
    </cacheField>
    <cacheField name="Nivel Atencion(%)" numFmtId="164">
      <sharedItems containsSemiMixedTypes="0" containsString="0" containsNumber="1" minValue="0.48736168916861233" maxValue="1"/>
    </cacheField>
    <cacheField name="Promedio Conversacion" numFmtId="0">
      <sharedItems/>
    </cacheField>
    <cacheField name="TMO (Seg)" numFmtId="165">
      <sharedItems containsSemiMixedTypes="0" containsString="0" containsNumber="1" minValue="346.74705882352941" maxValue="757.47325102880654"/>
    </cacheField>
    <cacheField name="ASA_x000a_(Seg)" numFmtId="166">
      <sharedItems containsSemiMixedTypes="0" containsString="0" containsNumber="1" minValue="1.3431372549019609" maxValue="766.28181628827326"/>
    </cacheField>
    <cacheField name="HOLD_x000a_(Seg)" numFmtId="166">
      <sharedItems containsSemiMixedTypes="0" containsString="0" containsNumber="1" minValue="60.8125" maxValue="118.456413103831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7">
  <r>
    <d v="2020-04-01T00:00:00"/>
    <s v="Miércoles"/>
    <x v="0"/>
    <n v="14"/>
    <x v="0"/>
    <x v="0"/>
    <n v="974"/>
    <n v="6"/>
    <n v="18"/>
    <n v="24"/>
    <n v="892"/>
    <n v="506"/>
    <n v="468"/>
    <n v="0"/>
    <n v="0.91581108829568791"/>
    <n v="2.4048096192384769E-2"/>
    <n v="0.97595190380761521"/>
    <s v="00:08:51"/>
    <n v="531.82443531827516"/>
    <n v="11.66735112936345"/>
    <n v="91.589944134078209"/>
  </r>
  <r>
    <d v="2020-04-02T00:00:00"/>
    <s v="Jueves"/>
    <x v="0"/>
    <n v="14"/>
    <x v="0"/>
    <x v="1"/>
    <n v="952"/>
    <n v="5"/>
    <n v="10"/>
    <n v="15"/>
    <n v="896"/>
    <n v="505"/>
    <n v="447"/>
    <n v="0"/>
    <n v="0.94117647058823528"/>
    <n v="1.5511892450879007E-2"/>
    <n v="0.98448810754912097"/>
    <s v="00:08:59"/>
    <n v="539.9600840336135"/>
    <n v="9.2920168067226889"/>
    <n v="97.694976076555022"/>
  </r>
  <r>
    <d v="2020-04-03T00:00:00"/>
    <s v="Viernes"/>
    <x v="0"/>
    <n v="14"/>
    <x v="0"/>
    <x v="2"/>
    <n v="719"/>
    <n v="2"/>
    <n v="5"/>
    <n v="7"/>
    <n v="703"/>
    <n v="345"/>
    <n v="374"/>
    <n v="0"/>
    <n v="0.97774687065368571"/>
    <n v="9.6418732782369149E-3"/>
    <n v="0.99035812672176304"/>
    <s v="00:09:24"/>
    <n v="564.74965229485395"/>
    <n v="6.3908205841446453"/>
    <n v="91.807283763277695"/>
  </r>
  <r>
    <d v="2020-04-04T00:00:00"/>
    <s v="Sábado"/>
    <x v="0"/>
    <n v="14"/>
    <x v="0"/>
    <x v="3"/>
    <n v="89"/>
    <n v="1"/>
    <n v="3"/>
    <n v="4"/>
    <n v="82"/>
    <n v="44"/>
    <n v="45"/>
    <n v="0"/>
    <n v="0.9213483146067416"/>
    <n v="4.3010752688172046E-2"/>
    <n v="0.956989247311828"/>
    <s v="00:07:56"/>
    <n v="476.70786516853934"/>
    <n v="25.606741573033709"/>
    <n v="106.7"/>
  </r>
  <r>
    <d v="2020-04-06T00:00:00"/>
    <s v="Lunes"/>
    <x v="0"/>
    <n v="15"/>
    <x v="1"/>
    <x v="4"/>
    <n v="902"/>
    <n v="11"/>
    <n v="22"/>
    <n v="33"/>
    <n v="812"/>
    <n v="450"/>
    <n v="452"/>
    <n v="0"/>
    <n v="0.90022172949002222"/>
    <n v="3.5294117647058823E-2"/>
    <n v="0.96470588235294119"/>
    <s v="00:09:19"/>
    <n v="559.72616407982264"/>
    <n v="23.777161862527716"/>
    <n v="79.28025477707007"/>
  </r>
  <r>
    <d v="2020-04-07T00:00:00"/>
    <s v="Martes"/>
    <x v="0"/>
    <n v="15"/>
    <x v="1"/>
    <x v="5"/>
    <n v="826"/>
    <n v="6"/>
    <n v="13"/>
    <n v="19"/>
    <n v="790"/>
    <n v="420"/>
    <n v="406"/>
    <n v="0"/>
    <n v="0.95641646489104115"/>
    <n v="2.2485207100591716E-2"/>
    <n v="0.97751479289940824"/>
    <s v="00:09:10"/>
    <n v="550.66101694915255"/>
    <n v="8.2312348668280872"/>
    <n v="86.507177033492823"/>
  </r>
  <r>
    <d v="2020-04-08T00:00:00"/>
    <s v="Miércoles"/>
    <x v="0"/>
    <n v="15"/>
    <x v="1"/>
    <x v="6"/>
    <n v="743"/>
    <n v="2"/>
    <n v="15"/>
    <n v="17"/>
    <n v="712"/>
    <n v="334"/>
    <n v="409"/>
    <n v="0"/>
    <n v="0.95827725437415878"/>
    <n v="2.2368421052631579E-2"/>
    <n v="0.97763157894736841"/>
    <s v="00:10:10"/>
    <n v="610.45356662180347"/>
    <n v="8.3257065948855988"/>
    <n v="90.942782834850462"/>
  </r>
  <r>
    <d v="2020-04-11T00:00:00"/>
    <s v="Sábado"/>
    <x v="0"/>
    <n v="15"/>
    <x v="1"/>
    <x v="7"/>
    <n v="68"/>
    <n v="0"/>
    <n v="1"/>
    <n v="1"/>
    <n v="67"/>
    <n v="37"/>
    <n v="31"/>
    <n v="0"/>
    <n v="0.98529411764705888"/>
    <n v="1.4492753623188406E-2"/>
    <n v="0.98550724637681164"/>
    <s v="00:11:34"/>
    <n v="694.08823529411768"/>
    <n v="1.7647058823529411"/>
    <n v="89.25"/>
  </r>
  <r>
    <d v="2020-04-13T00:00:00"/>
    <s v="Lunes"/>
    <x v="0"/>
    <n v="16"/>
    <x v="2"/>
    <x v="8"/>
    <n v="1171"/>
    <n v="26"/>
    <n v="59"/>
    <n v="85"/>
    <n v="779"/>
    <n v="616"/>
    <n v="555"/>
    <n v="0"/>
    <n v="0.6652433817250214"/>
    <n v="6.7675159235668789E-2"/>
    <n v="0.9323248407643312"/>
    <s v="00:09:16"/>
    <n v="556.54995730145174"/>
    <n v="46.141759180187876"/>
    <n v="80.46252465483235"/>
  </r>
  <r>
    <d v="2020-04-14T00:00:00"/>
    <s v="Martes"/>
    <x v="0"/>
    <n v="16"/>
    <x v="2"/>
    <x v="9"/>
    <n v="1107"/>
    <n v="12"/>
    <n v="33"/>
    <n v="45"/>
    <n v="891"/>
    <n v="493"/>
    <n v="614"/>
    <n v="0"/>
    <n v="0.80487804878048785"/>
    <n v="3.90625E-2"/>
    <n v="0.9609375"/>
    <s v="00:08:29"/>
    <n v="509.32700993676605"/>
    <n v="24.008130081300813"/>
    <n v="79.471428571428575"/>
  </r>
  <r>
    <d v="2020-04-15T00:00:00"/>
    <s v="Miércoles"/>
    <x v="0"/>
    <n v="16"/>
    <x v="2"/>
    <x v="10"/>
    <n v="1062"/>
    <n v="5"/>
    <n v="1"/>
    <n v="6"/>
    <n v="1040"/>
    <n v="492"/>
    <n v="570"/>
    <n v="0"/>
    <n v="0.9792843691148776"/>
    <n v="5.6179775280898875E-3"/>
    <n v="0.9943820224719101"/>
    <s v="00:08:36"/>
    <n v="516.51506591337102"/>
    <n v="2.847457627118644"/>
    <n v="88.275265957446805"/>
  </r>
  <r>
    <d v="2020-04-16T00:00:00"/>
    <s v="Jueves"/>
    <x v="0"/>
    <n v="16"/>
    <x v="2"/>
    <x v="11"/>
    <n v="993"/>
    <n v="4"/>
    <n v="9"/>
    <n v="13"/>
    <n v="965"/>
    <n v="428"/>
    <n v="565"/>
    <n v="0"/>
    <n v="0.97180261832829806"/>
    <n v="1.2922465208747515E-2"/>
    <n v="0.98707753479125249"/>
    <s v="00:08:39"/>
    <n v="519.50151057401808"/>
    <n v="4.764350453172205"/>
    <n v="83.872537659327932"/>
  </r>
  <r>
    <d v="2020-04-17T00:00:00"/>
    <s v="Viernes"/>
    <x v="0"/>
    <n v="16"/>
    <x v="2"/>
    <x v="12"/>
    <n v="945"/>
    <n v="4"/>
    <n v="3"/>
    <n v="7"/>
    <n v="863"/>
    <n v="434"/>
    <n v="511"/>
    <n v="0"/>
    <n v="0.91322751322751328"/>
    <n v="7.3529411764705881E-3"/>
    <n v="0.99264705882352944"/>
    <s v="00:09:03"/>
    <n v="543.3481481481482"/>
    <n v="8.431746031746032"/>
    <n v="85.348314606741567"/>
  </r>
  <r>
    <d v="2020-04-18T00:00:00"/>
    <s v="Sábado"/>
    <x v="0"/>
    <n v="16"/>
    <x v="2"/>
    <x v="13"/>
    <n v="140"/>
    <n v="3"/>
    <n v="4"/>
    <n v="7"/>
    <n v="109"/>
    <n v="66"/>
    <n v="74"/>
    <n v="0"/>
    <n v="0.77857142857142858"/>
    <n v="4.7619047619047616E-2"/>
    <n v="0.95238095238095233"/>
    <s v="00:08:28"/>
    <n v="508.82142857142856"/>
    <n v="47.714285714285715"/>
    <n v="80.794117647058826"/>
  </r>
  <r>
    <d v="2020-04-20T00:00:00"/>
    <s v="Lunes"/>
    <x v="0"/>
    <n v="17"/>
    <x v="3"/>
    <x v="14"/>
    <n v="1229"/>
    <n v="20"/>
    <n v="34"/>
    <n v="54"/>
    <n v="901"/>
    <n v="550"/>
    <n v="679"/>
    <n v="0"/>
    <n v="0.7331163547599675"/>
    <n v="4.2088854247856584E-2"/>
    <n v="0.95791114575214342"/>
    <s v="00:08:46"/>
    <n v="526.89991863303499"/>
    <n v="29.628966639544345"/>
    <n v="81.509683995922529"/>
  </r>
  <r>
    <d v="2020-04-21T00:00:00"/>
    <s v="Martes"/>
    <x v="0"/>
    <n v="17"/>
    <x v="3"/>
    <x v="15"/>
    <n v="1243"/>
    <n v="18"/>
    <n v="36"/>
    <n v="54"/>
    <n v="909"/>
    <n v="574"/>
    <n v="669"/>
    <n v="0"/>
    <n v="0.73129525341914725"/>
    <n v="4.163454124903624E-2"/>
    <n v="0.95836545875096379"/>
    <s v="00:08:10"/>
    <n v="490.26226870474659"/>
    <n v="31.284794851166534"/>
    <n v="79.320707070707073"/>
  </r>
  <r>
    <d v="2020-04-22T00:00:00"/>
    <s v="Miércoles"/>
    <x v="0"/>
    <n v="17"/>
    <x v="3"/>
    <x v="16"/>
    <n v="1290"/>
    <n v="31"/>
    <n v="77"/>
    <n v="108"/>
    <n v="859"/>
    <n v="596"/>
    <n v="694"/>
    <n v="0"/>
    <n v="0.66589147286821704"/>
    <n v="7.7253218884120178E-2"/>
    <n v="0.92274678111587982"/>
    <s v="00:08:17"/>
    <n v="497.35348837209301"/>
    <n v="42.359689922480619"/>
    <n v="80.682393555811274"/>
  </r>
  <r>
    <d v="2020-04-23T00:00:00"/>
    <s v="Jueves"/>
    <x v="0"/>
    <n v="17"/>
    <x v="3"/>
    <x v="17"/>
    <n v="1346"/>
    <n v="18"/>
    <n v="29"/>
    <n v="47"/>
    <n v="1154"/>
    <n v="594"/>
    <n v="752"/>
    <n v="0"/>
    <n v="0.85735512630014854"/>
    <n v="3.3740129217516152E-2"/>
    <n v="0.96625987078248388"/>
    <s v="00:08:41"/>
    <n v="521.31203566121837"/>
    <n v="14.914561664190193"/>
    <n v="89.858500527983111"/>
  </r>
  <r>
    <d v="2020-04-24T00:00:00"/>
    <s v="Viernes"/>
    <x v="0"/>
    <n v="17"/>
    <x v="3"/>
    <x v="18"/>
    <n v="1286"/>
    <n v="3"/>
    <n v="19"/>
    <n v="22"/>
    <n v="1156"/>
    <n v="621"/>
    <n v="665"/>
    <n v="0"/>
    <n v="0.89891135303265945"/>
    <n v="1.6819571865443424E-2"/>
    <n v="0.98318042813455653"/>
    <s v="00:08:20"/>
    <n v="500.12208398133748"/>
    <n v="17.150855365474339"/>
    <n v="107.62950450450451"/>
  </r>
  <r>
    <d v="2020-04-25T00:00:00"/>
    <s v="Sábado"/>
    <x v="0"/>
    <n v="17"/>
    <x v="3"/>
    <x v="19"/>
    <n v="162"/>
    <n v="1"/>
    <n v="8"/>
    <n v="9"/>
    <n v="158"/>
    <n v="66"/>
    <n v="96"/>
    <n v="0"/>
    <n v="0.97530864197530864"/>
    <n v="5.2631578947368418E-2"/>
    <n v="0.94736842105263153"/>
    <s v="00:07:14"/>
    <n v="434.09259259259261"/>
    <n v="4.7654320987654319"/>
    <n v="73.788461538461533"/>
  </r>
  <r>
    <d v="2020-04-27T00:00:00"/>
    <s v="Lunes"/>
    <x v="0"/>
    <n v="18"/>
    <x v="4"/>
    <x v="20"/>
    <n v="1746"/>
    <n v="61"/>
    <n v="212"/>
    <n v="273"/>
    <n v="825"/>
    <n v="877"/>
    <n v="869"/>
    <n v="0"/>
    <n v="0.47250859106529208"/>
    <n v="0.13521545319465081"/>
    <n v="0.86478454680534922"/>
    <s v="00:08:26"/>
    <n v="506.0635738831615"/>
    <n v="81.929553264604806"/>
    <n v="100.23399209486166"/>
  </r>
  <r>
    <d v="2020-04-28T00:00:00"/>
    <s v="Martes"/>
    <x v="0"/>
    <n v="18"/>
    <x v="4"/>
    <x v="21"/>
    <n v="1625"/>
    <n v="49"/>
    <n v="242"/>
    <n v="291"/>
    <n v="579"/>
    <n v="823"/>
    <n v="802"/>
    <n v="0"/>
    <n v="0.35630769230769233"/>
    <n v="0.15187891440501045"/>
    <n v="0.84812108559498955"/>
    <s v="00:08:34"/>
    <n v="514.11938461538466"/>
    <n v="117.3003076923077"/>
    <n v="98.380722891566265"/>
  </r>
  <r>
    <d v="2020-04-29T00:00:00"/>
    <s v="Miércoles"/>
    <x v="0"/>
    <n v="18"/>
    <x v="4"/>
    <x v="22"/>
    <n v="1561"/>
    <n v="65"/>
    <n v="246"/>
    <n v="311"/>
    <n v="564"/>
    <n v="781"/>
    <n v="780"/>
    <n v="0"/>
    <n v="0.36130685458039719"/>
    <n v="0.16613247863247863"/>
    <n v="0.8338675213675214"/>
    <s v="00:09:07"/>
    <n v="547.34336963484941"/>
    <n v="122.65022421524664"/>
    <n v="101.00257069408741"/>
  </r>
  <r>
    <d v="2020-04-30T00:00:00"/>
    <s v="Jueves"/>
    <x v="0"/>
    <n v="18"/>
    <x v="4"/>
    <x v="23"/>
    <n v="1548"/>
    <n v="105"/>
    <n v="328"/>
    <n v="433"/>
    <n v="276"/>
    <n v="745"/>
    <n v="803"/>
    <n v="0"/>
    <n v="0.17829457364341086"/>
    <n v="0.21857647652700657"/>
    <n v="0.78142352347299349"/>
    <s v="00:09:17"/>
    <n v="557.78229974160206"/>
    <n v="241.60206718346254"/>
    <n v="101.27568922305764"/>
  </r>
  <r>
    <d v="2020-05-02T00:00:00"/>
    <s v="Sábado"/>
    <x v="1"/>
    <n v="18"/>
    <x v="0"/>
    <x v="24"/>
    <n v="218"/>
    <n v="1"/>
    <n v="2"/>
    <n v="3"/>
    <n v="207"/>
    <n v="112"/>
    <n v="106"/>
    <n v="0"/>
    <n v="0.94954128440366969"/>
    <n v="1.3574660633484163E-2"/>
    <n v="0.98642533936651589"/>
    <s v="00:08:49"/>
    <n v="529.98165137614683"/>
    <n v="5.4357798165137616"/>
    <n v="91.608247422680407"/>
  </r>
  <r>
    <d v="2020-05-04T00:00:00"/>
    <s v="Lunes"/>
    <x v="1"/>
    <n v="19"/>
    <x v="0"/>
    <x v="25"/>
    <n v="1611"/>
    <n v="96"/>
    <n v="636"/>
    <n v="732"/>
    <n v="330"/>
    <n v="796"/>
    <n v="815"/>
    <n v="0"/>
    <n v="0.2048417132216015"/>
    <n v="0.31241997439180536"/>
    <n v="0.68758002560819464"/>
    <s v="00:09:18"/>
    <n v="558.24518932340163"/>
    <n v="409.58783364369958"/>
    <n v="104.96067848882035"/>
  </r>
  <r>
    <d v="2020-05-05T00:00:00"/>
    <s v="Martes"/>
    <x v="1"/>
    <n v="19"/>
    <x v="0"/>
    <x v="26"/>
    <n v="1640"/>
    <n v="87"/>
    <n v="325"/>
    <n v="412"/>
    <n v="313"/>
    <n v="845"/>
    <n v="795"/>
    <n v="0"/>
    <n v="0.19085365853658537"/>
    <n v="0.20077972709551656"/>
    <n v="0.79922027290448339"/>
    <s v="00:09:59"/>
    <n v="599.23414634146343"/>
    <n v="226.81341463414634"/>
    <n v="106.47406866325785"/>
  </r>
  <r>
    <d v="2020-05-06T00:00:00"/>
    <s v="Miércoles"/>
    <x v="1"/>
    <n v="19"/>
    <x v="0"/>
    <x v="27"/>
    <n v="1831"/>
    <n v="100"/>
    <n v="416"/>
    <n v="516"/>
    <n v="315"/>
    <n v="992"/>
    <n v="839"/>
    <n v="0"/>
    <n v="0.17203713817586019"/>
    <n v="0.21985513421389008"/>
    <n v="0.78014486578610998"/>
    <s v="00:10:01"/>
    <n v="601.94101583833969"/>
    <n v="276.37629710540688"/>
    <n v="106.1813826146475"/>
  </r>
  <r>
    <d v="2020-05-07T00:00:00"/>
    <s v="Jueves"/>
    <x v="1"/>
    <n v="19"/>
    <x v="0"/>
    <x v="28"/>
    <n v="1817"/>
    <n v="41"/>
    <n v="85"/>
    <n v="126"/>
    <n v="1294"/>
    <n v="946"/>
    <n v="871"/>
    <n v="0"/>
    <n v="0.71216290588882769"/>
    <n v="6.4848172928461137E-2"/>
    <n v="0.93515182707153888"/>
    <s v="00:09:54"/>
    <n v="594.27738029719319"/>
    <n v="58.461750137589434"/>
    <n v="104.34285714285714"/>
  </r>
  <r>
    <d v="2020-05-08T00:00:00"/>
    <s v="Viernes"/>
    <x v="1"/>
    <n v="19"/>
    <x v="0"/>
    <x v="29"/>
    <n v="1584"/>
    <n v="15"/>
    <n v="24"/>
    <n v="39"/>
    <n v="1337"/>
    <n v="834"/>
    <n v="750"/>
    <n v="0"/>
    <n v="0.84406565656565657"/>
    <n v="2.4029574861367836E-2"/>
    <n v="0.97597042513863219"/>
    <s v="00:09:13"/>
    <n v="553.53345959595958"/>
    <n v="18.682449494949495"/>
    <n v="102.17933390264731"/>
  </r>
  <r>
    <d v="2020-05-09T00:00:00"/>
    <s v="Sábado"/>
    <x v="1"/>
    <n v="19"/>
    <x v="0"/>
    <x v="30"/>
    <n v="245"/>
    <n v="0"/>
    <n v="3"/>
    <n v="3"/>
    <n v="241"/>
    <n v="111"/>
    <n v="134"/>
    <n v="0"/>
    <n v="0.98367346938775513"/>
    <n v="1.2096774193548387E-2"/>
    <n v="0.98790322580645162"/>
    <s v="00:09:12"/>
    <n v="552.65306122448976"/>
    <n v="5.2612244897959188"/>
    <n v="91.913669064748206"/>
  </r>
  <r>
    <d v="2020-05-11T00:00:00"/>
    <s v="Lunes"/>
    <x v="1"/>
    <n v="20"/>
    <x v="1"/>
    <x v="31"/>
    <n v="2189"/>
    <n v="92"/>
    <n v="399"/>
    <n v="491"/>
    <n v="687"/>
    <n v="1177"/>
    <n v="1012"/>
    <n v="0"/>
    <n v="0.31384193695751483"/>
    <n v="0.18320895522388059"/>
    <n v="0.81679104477611941"/>
    <s v="00:10:14"/>
    <n v="614.321608040201"/>
    <n v="221.01598903608954"/>
    <n v="110.33805476864967"/>
  </r>
  <r>
    <d v="2020-05-12T00:00:00"/>
    <s v="Martes"/>
    <x v="1"/>
    <n v="20"/>
    <x v="1"/>
    <x v="32"/>
    <n v="2085"/>
    <n v="81"/>
    <n v="191"/>
    <n v="272"/>
    <n v="590"/>
    <n v="1159"/>
    <n v="926"/>
    <n v="0"/>
    <n v="0.28297362110311752"/>
    <n v="0.11540093338990241"/>
    <n v="0.88459906661009757"/>
    <s v="00:10:40"/>
    <n v="640.02541966426861"/>
    <n v="133.10023980815347"/>
    <n v="118.45641310383121"/>
  </r>
  <r>
    <d v="2020-05-13T00:00:00"/>
    <s v="Miércoles"/>
    <x v="1"/>
    <n v="20"/>
    <x v="1"/>
    <x v="33"/>
    <n v="2065"/>
    <n v="101"/>
    <n v="379"/>
    <n v="480"/>
    <n v="479"/>
    <n v="1100"/>
    <n v="965"/>
    <n v="0"/>
    <n v="0.23196125907990314"/>
    <n v="0.18860510805500982"/>
    <n v="0.81139489194499015"/>
    <s v="00:10:24"/>
    <n v="624.56416464891038"/>
    <n v="205.95690072639226"/>
    <n v="116.78586387434555"/>
  </r>
  <r>
    <d v="2020-05-14T00:00:00"/>
    <s v="Jueves"/>
    <x v="1"/>
    <n v="20"/>
    <x v="1"/>
    <x v="34"/>
    <n v="2084"/>
    <n v="61"/>
    <n v="188"/>
    <n v="249"/>
    <n v="831"/>
    <n v="1107"/>
    <n v="977"/>
    <n v="0"/>
    <n v="0.3987523992322457"/>
    <n v="0.10672953279039862"/>
    <n v="0.89327046720960135"/>
    <s v="00:10:24"/>
    <n v="624.84932821497125"/>
    <n v="104.40451055662189"/>
    <n v="100.74382129277566"/>
  </r>
  <r>
    <d v="2020-05-15T00:00:00"/>
    <s v="Viernes"/>
    <x v="1"/>
    <n v="20"/>
    <x v="1"/>
    <x v="35"/>
    <n v="1938"/>
    <n v="25"/>
    <n v="37"/>
    <n v="62"/>
    <n v="1343"/>
    <n v="975"/>
    <n v="963"/>
    <n v="0"/>
    <n v="0.69298245614035092"/>
    <n v="3.1E-2"/>
    <n v="0.96899999999999997"/>
    <s v="00:10:32"/>
    <n v="632.1506707946337"/>
    <n v="25.072239422084625"/>
    <n v="101.38779626828038"/>
  </r>
  <r>
    <d v="2020-05-16T00:00:00"/>
    <s v="Sábado"/>
    <x v="1"/>
    <n v="20"/>
    <x v="1"/>
    <x v="36"/>
    <n v="305"/>
    <n v="0"/>
    <n v="0"/>
    <n v="0"/>
    <n v="296"/>
    <n v="155"/>
    <n v="150"/>
    <n v="0"/>
    <n v="0.97049180327868856"/>
    <n v="0"/>
    <n v="1"/>
    <s v="00:08:48"/>
    <n v="528.49836065573766"/>
    <n v="3.695081967213115"/>
    <n v="95.419512195121953"/>
  </r>
  <r>
    <d v="2020-05-18T00:00:00"/>
    <s v="Lunes"/>
    <x v="1"/>
    <n v="21"/>
    <x v="2"/>
    <x v="37"/>
    <n v="2292"/>
    <n v="97"/>
    <n v="499"/>
    <n v="596"/>
    <n v="578"/>
    <n v="1292"/>
    <n v="1000"/>
    <n v="0"/>
    <n v="0.25218150087260033"/>
    <n v="0.20637119113573407"/>
    <n v="0.7936288088642659"/>
    <s v="00:10:34"/>
    <n v="634.24127399650956"/>
    <n v="265.19328097731238"/>
    <n v="99.916484477481418"/>
  </r>
  <r>
    <d v="2020-05-19T00:00:00"/>
    <s v="Martes"/>
    <x v="1"/>
    <n v="21"/>
    <x v="2"/>
    <x v="38"/>
    <n v="2309"/>
    <n v="63"/>
    <n v="182"/>
    <n v="245"/>
    <n v="1190"/>
    <n v="1326"/>
    <n v="983"/>
    <n v="0"/>
    <n v="0.51537462104807275"/>
    <n v="9.592795614722005E-2"/>
    <n v="0.90407204385277995"/>
    <s v="00:09:50"/>
    <n v="590.3235166738848"/>
    <n v="88.801212646167173"/>
    <n v="96.310454908220265"/>
  </r>
  <r>
    <d v="2020-05-20T00:00:00"/>
    <s v="Miércoles"/>
    <x v="1"/>
    <n v="21"/>
    <x v="2"/>
    <x v="39"/>
    <n v="2265"/>
    <n v="70"/>
    <n v="209"/>
    <n v="279"/>
    <n v="979"/>
    <n v="1258"/>
    <n v="1007"/>
    <n v="0"/>
    <n v="0.43222958057395144"/>
    <n v="0.10966981132075472"/>
    <n v="0.89033018867924529"/>
    <s v="00:10:36"/>
    <n v="636.25739514348788"/>
    <n v="122.44988962472407"/>
    <n v="97.160103851146687"/>
  </r>
  <r>
    <d v="2020-05-21T00:00:00"/>
    <s v="Jueves"/>
    <x v="1"/>
    <n v="21"/>
    <x v="2"/>
    <x v="40"/>
    <n v="2303"/>
    <n v="60"/>
    <n v="167"/>
    <n v="227"/>
    <n v="1038"/>
    <n v="1240"/>
    <n v="1063"/>
    <n v="0"/>
    <n v="0.45071645679548417"/>
    <n v="8.9723320158102762E-2"/>
    <n v="0.9102766798418972"/>
    <s v="00:10:23"/>
    <n v="623.3912288319583"/>
    <n v="100.24446374294399"/>
    <n v="98.306183368869938"/>
  </r>
  <r>
    <d v="2020-05-22T00:00:00"/>
    <s v="Viernes"/>
    <x v="1"/>
    <n v="21"/>
    <x v="2"/>
    <x v="41"/>
    <n v="2471"/>
    <n v="90"/>
    <n v="196"/>
    <n v="286"/>
    <n v="927"/>
    <n v="1435"/>
    <n v="1036"/>
    <n v="0"/>
    <n v="0.37515176042088222"/>
    <n v="0.10373594486760972"/>
    <n v="0.89626405513239027"/>
    <s v="00:10:43"/>
    <n v="643.92027519222984"/>
    <n v="105.39740995548361"/>
    <n v="91.262799856784824"/>
  </r>
  <r>
    <d v="2020-05-23T00:00:00"/>
    <s v="Sábado"/>
    <x v="1"/>
    <n v="21"/>
    <x v="2"/>
    <x v="42"/>
    <n v="454"/>
    <n v="0"/>
    <n v="0"/>
    <n v="0"/>
    <n v="449"/>
    <n v="282"/>
    <n v="172"/>
    <n v="0"/>
    <n v="0.98898678414096919"/>
    <n v="0"/>
    <n v="1"/>
    <s v="00:09:39"/>
    <n v="579.14537444933922"/>
    <n v="1.9757709251101323"/>
    <n v="86.564159292035399"/>
  </r>
  <r>
    <d v="2020-05-26T00:00:00"/>
    <s v="Martes"/>
    <x v="1"/>
    <n v="22"/>
    <x v="3"/>
    <x v="43"/>
    <n v="2533"/>
    <n v="144"/>
    <n v="1134"/>
    <n v="1278"/>
    <n v="352"/>
    <n v="1540"/>
    <n v="993"/>
    <n v="0"/>
    <n v="0.13896565337544414"/>
    <n v="0.33534505379165575"/>
    <n v="0.66465494620834431"/>
    <s v="00:10:16"/>
    <n v="616.34622976707465"/>
    <n v="534.4015001973944"/>
    <n v="90.214096916299553"/>
  </r>
  <r>
    <d v="2020-05-27T00:00:00"/>
    <s v="Miércoles"/>
    <x v="1"/>
    <n v="22"/>
    <x v="3"/>
    <x v="44"/>
    <n v="2230"/>
    <n v="123"/>
    <n v="1447"/>
    <n v="1570"/>
    <n v="318"/>
    <n v="1311"/>
    <n v="919"/>
    <n v="0"/>
    <n v="0.14260089686098654"/>
    <n v="0.41315789473684211"/>
    <n v="0.58684210526315794"/>
    <s v="00:11:41"/>
    <n v="701.16950672645737"/>
    <n v="460.36905829596412"/>
    <n v="93.328848560700877"/>
  </r>
  <r>
    <d v="2020-05-28T00:00:00"/>
    <s v="Jueves"/>
    <x v="1"/>
    <n v="22"/>
    <x v="3"/>
    <x v="45"/>
    <n v="2175"/>
    <n v="106"/>
    <n v="1140"/>
    <n v="1246"/>
    <n v="352"/>
    <n v="1274"/>
    <n v="901"/>
    <n v="0"/>
    <n v="0.16183908045977011"/>
    <n v="0.36422098801520025"/>
    <n v="0.6357790119847998"/>
    <s v="00:11:22"/>
    <n v="682.78804597701151"/>
    <n v="412.18850574712644"/>
    <n v="101.50338439615247"/>
  </r>
  <r>
    <d v="2020-05-29T00:00:00"/>
    <s v="Viernes"/>
    <x v="1"/>
    <n v="22"/>
    <x v="3"/>
    <x v="46"/>
    <n v="2131"/>
    <n v="108"/>
    <n v="1053"/>
    <n v="1161"/>
    <n v="365"/>
    <n v="1258"/>
    <n v="873"/>
    <n v="0"/>
    <n v="0.17128108869075551"/>
    <n v="0.35267314702308628"/>
    <n v="0.64732685297691372"/>
    <s v="00:11:07"/>
    <n v="667.24354763022052"/>
    <n v="361.40403566400749"/>
    <n v="95.767863894139893"/>
  </r>
  <r>
    <d v="2020-05-30T00:00:00"/>
    <s v="Sábado"/>
    <x v="1"/>
    <n v="22"/>
    <x v="3"/>
    <x v="47"/>
    <n v="374"/>
    <n v="2"/>
    <n v="3"/>
    <n v="5"/>
    <n v="355"/>
    <n v="216"/>
    <n v="158"/>
    <n v="0"/>
    <n v="0.94919786096256686"/>
    <n v="1.3192612137203167E-2"/>
    <n v="0.98680738786279687"/>
    <s v="00:10:48"/>
    <n v="648.46256684491982"/>
    <n v="4.9385026737967914"/>
    <n v="95.422391857506355"/>
  </r>
  <r>
    <d v="2020-06-01T00:00:00"/>
    <s v="Lunes"/>
    <x v="2"/>
    <n v="23"/>
    <x v="0"/>
    <x v="48"/>
    <n v="2750"/>
    <n v="98"/>
    <n v="568"/>
    <n v="666"/>
    <n v="696"/>
    <n v="1698"/>
    <n v="1052"/>
    <n v="0"/>
    <n v="0.25309090909090909"/>
    <n v="0.19496487119437939"/>
    <n v="0.80503512880562056"/>
    <s v="00:10:26"/>
    <n v="626.82254545454543"/>
    <n v="205.41345454545456"/>
    <n v="93.155835962145105"/>
  </r>
  <r>
    <d v="2020-06-02T00:00:00"/>
    <s v="Martes"/>
    <x v="2"/>
    <n v="23"/>
    <x v="0"/>
    <x v="49"/>
    <n v="3071"/>
    <n v="34"/>
    <n v="52"/>
    <n v="86"/>
    <n v="2198"/>
    <n v="2111"/>
    <n v="960"/>
    <n v="0"/>
    <n v="0.71572777596873982"/>
    <n v="2.7241051631295535E-2"/>
    <n v="0.97275894836870447"/>
    <s v="00:10:02"/>
    <n v="602.77303809833927"/>
    <n v="24.9469228264409"/>
    <n v="98.565810854728639"/>
  </r>
  <r>
    <d v="2020-06-03T00:00:00"/>
    <s v="Miércoles"/>
    <x v="2"/>
    <n v="23"/>
    <x v="0"/>
    <x v="50"/>
    <n v="2965"/>
    <n v="34"/>
    <n v="38"/>
    <n v="72"/>
    <n v="2401"/>
    <n v="1822"/>
    <n v="1143"/>
    <n v="0"/>
    <n v="0.80978077571669482"/>
    <n v="2.3707606190319395E-2"/>
    <n v="0.97629239380968058"/>
    <s v="00:10:29"/>
    <n v="629.09241146711634"/>
    <n v="16.882967959527825"/>
    <n v="95.545226917057903"/>
  </r>
  <r>
    <d v="2020-06-04T00:00:00"/>
    <s v="Jueves"/>
    <x v="2"/>
    <n v="23"/>
    <x v="0"/>
    <x v="51"/>
    <n v="2725"/>
    <n v="9"/>
    <n v="13"/>
    <n v="22"/>
    <n v="2609"/>
    <n v="1524"/>
    <n v="1201"/>
    <n v="0"/>
    <n v="0.95743119266055043"/>
    <n v="8.0087368037859482E-3"/>
    <n v="0.991991263196214"/>
    <s v="00:10:28"/>
    <n v="628.56073394495411"/>
    <n v="5.3500917431192665"/>
    <n v="98.494389027431424"/>
  </r>
  <r>
    <d v="2020-06-05T00:00:00"/>
    <s v="Viernes"/>
    <x v="2"/>
    <n v="23"/>
    <x v="0"/>
    <x v="52"/>
    <n v="2355"/>
    <n v="9"/>
    <n v="15"/>
    <n v="24"/>
    <n v="2162"/>
    <n v="1352"/>
    <n v="1003"/>
    <n v="0"/>
    <n v="0.9180467091295117"/>
    <n v="1.0088272383354351E-2"/>
    <n v="0.9899117276166457"/>
    <s v="00:10:30"/>
    <n v="630.79108280254775"/>
    <n v="11.042887473460722"/>
    <n v="98.827072997873842"/>
  </r>
  <r>
    <d v="2020-06-06T00:00:00"/>
    <s v="Sábado"/>
    <x v="2"/>
    <n v="23"/>
    <x v="0"/>
    <x v="53"/>
    <n v="306"/>
    <n v="1"/>
    <n v="1"/>
    <n v="2"/>
    <n v="306"/>
    <n v="142"/>
    <n v="164"/>
    <n v="0"/>
    <n v="1"/>
    <n v="6.4935064935064939E-3"/>
    <n v="0.99350649350649356"/>
    <s v="00:09:35"/>
    <n v="575.76143790849676"/>
    <n v="1.3431372549019609"/>
    <n v="88.312741312741309"/>
  </r>
  <r>
    <d v="2020-06-08T00:00:00"/>
    <s v="Lunes"/>
    <x v="2"/>
    <n v="24"/>
    <x v="1"/>
    <x v="54"/>
    <n v="3134"/>
    <n v="29"/>
    <n v="46"/>
    <n v="75"/>
    <n v="2272"/>
    <n v="1914"/>
    <n v="1220"/>
    <n v="0"/>
    <n v="0.72495213784301216"/>
    <n v="2.3371766905578063E-2"/>
    <n v="0.97662823309442193"/>
    <s v="00:09:44"/>
    <n v="584.42086790044675"/>
    <n v="23.858328015315891"/>
    <n v="96.198248175182485"/>
  </r>
  <r>
    <d v="2020-06-09T00:00:00"/>
    <s v="Martes"/>
    <x v="2"/>
    <n v="24"/>
    <x v="1"/>
    <x v="55"/>
    <n v="2576"/>
    <n v="7"/>
    <n v="24"/>
    <n v="31"/>
    <n v="2154"/>
    <n v="1568"/>
    <n v="1008"/>
    <n v="0"/>
    <n v="0.83618012422360244"/>
    <n v="1.1891062523973917E-2"/>
    <n v="0.98810893747602613"/>
    <s v="00:10:11"/>
    <n v="611.27950310559004"/>
    <n v="17.967003105590063"/>
    <n v="89.886008522727266"/>
  </r>
  <r>
    <d v="2020-06-10T00:00:00"/>
    <s v="Miércoles"/>
    <x v="2"/>
    <n v="24"/>
    <x v="1"/>
    <x v="56"/>
    <n v="2941"/>
    <n v="16"/>
    <n v="34"/>
    <n v="50"/>
    <n v="2556"/>
    <n v="1764"/>
    <n v="1177"/>
    <n v="0"/>
    <n v="0.86909214552873171"/>
    <n v="1.671681711802073E-2"/>
    <n v="0.98328318288197925"/>
    <s v="00:10:05"/>
    <n v="605.63243794627681"/>
    <n v="14.973818429105746"/>
    <n v="88.151928986002048"/>
  </r>
  <r>
    <d v="2020-06-11T00:00:00"/>
    <s v="Jueves"/>
    <x v="2"/>
    <n v="24"/>
    <x v="1"/>
    <x v="57"/>
    <n v="3037"/>
    <n v="35"/>
    <n v="40"/>
    <n v="75"/>
    <n v="2384"/>
    <n v="1807"/>
    <n v="1230"/>
    <n v="0"/>
    <n v="0.78498518274613105"/>
    <n v="2.4100257069408739E-2"/>
    <n v="0.97589974293059123"/>
    <s v="00:10:08"/>
    <n v="608.14158709252547"/>
    <n v="21.411919657556801"/>
    <n v="96.231927710843379"/>
  </r>
  <r>
    <d v="2020-06-12T00:00:00"/>
    <s v="Viernes"/>
    <x v="2"/>
    <n v="24"/>
    <x v="1"/>
    <x v="58"/>
    <n v="2759"/>
    <n v="17"/>
    <n v="45"/>
    <n v="62"/>
    <n v="2218"/>
    <n v="1629"/>
    <n v="1130"/>
    <n v="0"/>
    <n v="0.80391446176150783"/>
    <n v="2.197802197802198E-2"/>
    <n v="0.97802197802197799"/>
    <s v="00:10:52"/>
    <n v="652.48205871692642"/>
    <n v="21.930409568684304"/>
    <n v="93.012811867835467"/>
  </r>
  <r>
    <d v="2020-06-13T00:00:00"/>
    <s v="Sábado"/>
    <x v="2"/>
    <n v="24"/>
    <x v="1"/>
    <x v="59"/>
    <n v="303"/>
    <n v="1"/>
    <n v="6"/>
    <n v="7"/>
    <n v="283"/>
    <n v="191"/>
    <n v="112"/>
    <n v="0"/>
    <n v="0.93399339933993397"/>
    <n v="2.2580645161290321E-2"/>
    <n v="0.97741935483870968"/>
    <s v="00:11:06"/>
    <n v="666.57425742574253"/>
    <n v="13.943894389438944"/>
    <n v="103.64372469635627"/>
  </r>
  <r>
    <d v="2020-06-16T00:00:00"/>
    <s v="Martes"/>
    <x v="2"/>
    <n v="25"/>
    <x v="2"/>
    <x v="60"/>
    <n v="3499"/>
    <n v="149"/>
    <n v="1962"/>
    <n v="2111"/>
    <n v="652"/>
    <n v="2430"/>
    <n v="1069"/>
    <n v="0"/>
    <n v="0.18633895398685338"/>
    <n v="0.37629233511586452"/>
    <n v="0.62370766488413543"/>
    <s v="00:09:17"/>
    <n v="557.30894541297516"/>
    <n v="448.02543583881106"/>
    <n v="92.581185567010309"/>
  </r>
  <r>
    <d v="2020-06-17T00:00:00"/>
    <s v="Miércoles"/>
    <x v="2"/>
    <n v="25"/>
    <x v="2"/>
    <x v="61"/>
    <n v="3722"/>
    <n v="84"/>
    <n v="327"/>
    <n v="411"/>
    <n v="1440"/>
    <n v="2301"/>
    <n v="1421"/>
    <n v="0"/>
    <n v="0.38688876947877487"/>
    <n v="9.944350350834745E-2"/>
    <n v="0.90055649649165259"/>
    <s v="00:11:41"/>
    <n v="701.63729177861364"/>
    <n v="104.88124664159054"/>
    <n v="97.921691088157573"/>
  </r>
  <r>
    <d v="2020-06-18T00:00:00"/>
    <s v="Jueves"/>
    <x v="2"/>
    <n v="25"/>
    <x v="2"/>
    <x v="62"/>
    <n v="3783"/>
    <n v="45"/>
    <n v="131"/>
    <n v="176"/>
    <n v="2492"/>
    <n v="2295"/>
    <n v="1396"/>
    <n v="0"/>
    <n v="0.65873645255088553"/>
    <n v="4.4455670623894925E-2"/>
    <n v="0.95554432937610512"/>
    <s v="00:10:54"/>
    <n v="654.05581143321592"/>
    <n v="43.127878623679223"/>
    <n v="97.59615384615384"/>
  </r>
  <r>
    <d v="2020-06-19T00:00:00"/>
    <s v="Viernes"/>
    <x v="2"/>
    <n v="25"/>
    <x v="2"/>
    <x v="63"/>
    <n v="2859"/>
    <n v="18"/>
    <n v="7"/>
    <n v="25"/>
    <n v="2713"/>
    <n v="1687"/>
    <n v="1172"/>
    <n v="0"/>
    <n v="0.94893319342427418"/>
    <n v="8.6685159500693477E-3"/>
    <n v="0.99133148404993066"/>
    <s v="00:10:51"/>
    <n v="651.93669115075204"/>
    <n v="4.6149003147953831"/>
    <n v="98.66430963900261"/>
  </r>
  <r>
    <d v="2020-06-20T00:00:00"/>
    <s v="Sábado"/>
    <x v="2"/>
    <n v="25"/>
    <x v="2"/>
    <x v="64"/>
    <n v="231"/>
    <n v="1"/>
    <n v="2"/>
    <n v="3"/>
    <n v="205"/>
    <n v="136"/>
    <n v="95"/>
    <n v="0"/>
    <n v="0.88744588744588748"/>
    <n v="1.282051282051282E-2"/>
    <n v="0.98717948717948723"/>
    <s v="00:09:07"/>
    <n v="547.14285714285711"/>
    <n v="27.346320346320347"/>
    <n v="93.078651685393254"/>
  </r>
  <r>
    <d v="2020-06-23T00:00:00"/>
    <s v="Martes"/>
    <x v="2"/>
    <n v="26"/>
    <x v="3"/>
    <x v="65"/>
    <n v="3690"/>
    <n v="57"/>
    <n v="330"/>
    <n v="387"/>
    <n v="1796"/>
    <n v="2203"/>
    <n v="1487"/>
    <n v="0"/>
    <n v="0.48672086720867208"/>
    <n v="9.4922737306843266E-2"/>
    <n v="0.90507726269315669"/>
    <s v="00:11:19"/>
    <n v="679.83658536585369"/>
    <n v="102.09241192411925"/>
    <n v="101.96624698633806"/>
  </r>
  <r>
    <d v="2020-06-24T00:00:00"/>
    <s v="Miércoles"/>
    <x v="2"/>
    <n v="26"/>
    <x v="3"/>
    <x v="66"/>
    <n v="3883"/>
    <n v="106"/>
    <n v="730"/>
    <n v="836"/>
    <n v="1332"/>
    <n v="2412"/>
    <n v="1471"/>
    <n v="0"/>
    <n v="0.34303373680144217"/>
    <n v="0.17715617715617715"/>
    <n v="0.82284382284382285"/>
    <s v="00:10:45"/>
    <n v="645.63868143188256"/>
    <n v="183.40793201133144"/>
    <n v="107.09128145114101"/>
  </r>
  <r>
    <d v="2020-06-25T00:00:00"/>
    <s v="Jueves"/>
    <x v="2"/>
    <n v="26"/>
    <x v="3"/>
    <x v="67"/>
    <n v="3676"/>
    <n v="78"/>
    <n v="836"/>
    <n v="914"/>
    <n v="1128"/>
    <n v="2173"/>
    <n v="1503"/>
    <n v="0"/>
    <n v="0.30685527747551689"/>
    <n v="0.1991285403050109"/>
    <n v="0.80087145969498907"/>
    <s v="00:11:15"/>
    <n v="675.11099020674646"/>
    <n v="226.85092491838955"/>
    <n v="111.15829070117364"/>
  </r>
  <r>
    <d v="2020-06-26T00:00:00"/>
    <s v="Viernes"/>
    <x v="2"/>
    <n v="26"/>
    <x v="3"/>
    <x v="68"/>
    <n v="4129"/>
    <n v="101"/>
    <n v="379"/>
    <n v="480"/>
    <n v="1428"/>
    <n v="2581"/>
    <n v="1548"/>
    <n v="0"/>
    <n v="0.34584645192540564"/>
    <n v="0.10414406595790844"/>
    <n v="0.89585593404209152"/>
    <s v="00:11:27"/>
    <n v="687.14289174134171"/>
    <n v="116.30588520222814"/>
    <n v="105.17316942811331"/>
  </r>
  <r>
    <d v="2020-06-27T00:00:00"/>
    <s v="Sábado"/>
    <x v="2"/>
    <n v="26"/>
    <x v="3"/>
    <x v="69"/>
    <n v="588"/>
    <n v="8"/>
    <n v="17"/>
    <n v="25"/>
    <n v="476"/>
    <n v="357"/>
    <n v="231"/>
    <n v="0"/>
    <n v="0.80952380952380953"/>
    <n v="4.0783034257748776E-2"/>
    <n v="0.95921696574225124"/>
    <s v="00:12:02"/>
    <n v="722.70408163265301"/>
    <n v="21.845238095238095"/>
    <n v="112.19723865877712"/>
  </r>
  <r>
    <d v="2020-06-30T00:00:00"/>
    <s v="Martes"/>
    <x v="2"/>
    <n v="27"/>
    <x v="3"/>
    <x v="70"/>
    <n v="4626"/>
    <n v="219"/>
    <n v="1930"/>
    <n v="2149"/>
    <n v="929"/>
    <n v="2982"/>
    <n v="1642"/>
    <n v="0"/>
    <n v="0.2008214440121055"/>
    <n v="0.31719557195571957"/>
    <n v="0.68280442804428043"/>
    <s v="00:11:08"/>
    <n v="668.04455017301041"/>
    <n v="367.12759515570934"/>
    <n v="94.261804581580179"/>
  </r>
  <r>
    <d v="2020-07-01T00:00:00"/>
    <s v="Miércoles"/>
    <x v="3"/>
    <n v="27"/>
    <x v="0"/>
    <x v="71"/>
    <n v="4356"/>
    <n v="270"/>
    <n v="3436"/>
    <n v="3706"/>
    <n v="623"/>
    <n v="2943"/>
    <n v="1413"/>
    <n v="0"/>
    <n v="0.14302112029384756"/>
    <n v="0.45968742247581246"/>
    <n v="0.5403125775241876"/>
    <s v="00:11:20"/>
    <n v="680.45179063360877"/>
    <n v="673.8822314049587"/>
    <n v="98.494878048780492"/>
  </r>
  <r>
    <d v="2020-07-02T00:00:00"/>
    <s v="Jueves"/>
    <x v="3"/>
    <n v="27"/>
    <x v="0"/>
    <x v="72"/>
    <n v="4801"/>
    <n v="457"/>
    <n v="4593"/>
    <n v="5050"/>
    <n v="683"/>
    <n v="3226"/>
    <n v="1575"/>
    <n v="0"/>
    <n v="0.14226202874401167"/>
    <n v="0.51263831083138767"/>
    <n v="0.48736168916861233"/>
    <s v="00:11:07"/>
    <n v="667.2657779629244"/>
    <n v="766.28181628827326"/>
    <n v="98.57693282636248"/>
  </r>
  <r>
    <d v="2020-07-03T00:00:00"/>
    <s v="Viernes"/>
    <x v="3"/>
    <n v="27"/>
    <x v="0"/>
    <x v="73"/>
    <n v="7062"/>
    <n v="428"/>
    <n v="3927"/>
    <n v="4355"/>
    <n v="574"/>
    <n v="4831"/>
    <n v="2231"/>
    <n v="0"/>
    <n v="8.1280090625885024E-2"/>
    <n v="0.38144871682578613"/>
    <n v="0.61855128317421393"/>
    <s v="00:11:10"/>
    <n v="670.78306428773715"/>
    <n v="589.68819031435851"/>
    <n v="105.11873521187353"/>
  </r>
  <r>
    <d v="2020-07-04T00:00:00"/>
    <s v="Sábado"/>
    <x v="3"/>
    <n v="27"/>
    <x v="0"/>
    <x v="74"/>
    <n v="721"/>
    <n v="4"/>
    <n v="6"/>
    <n v="10"/>
    <n v="705"/>
    <n v="462"/>
    <n v="259"/>
    <n v="0"/>
    <n v="0.97780859916782248"/>
    <n v="1.3679890560875513E-2"/>
    <n v="0.98632010943912451"/>
    <s v="00:12:04"/>
    <n v="724.33841886269067"/>
    <n v="6.4909847434119277"/>
    <n v="104.07738095238095"/>
  </r>
  <r>
    <d v="2020-07-06T00:00:00"/>
    <s v="Lunes"/>
    <x v="3"/>
    <n v="28"/>
    <x v="1"/>
    <x v="75"/>
    <n v="3783"/>
    <n v="102"/>
    <n v="752"/>
    <n v="854"/>
    <n v="1509"/>
    <n v="2675"/>
    <n v="1108"/>
    <n v="0"/>
    <n v="0.39888977002379067"/>
    <n v="0.18417080008626266"/>
    <n v="0.81582919991373737"/>
    <s v="00:10:07"/>
    <n v="607.67248215701829"/>
    <n v="265.17842981760509"/>
    <n v="102.99110122358175"/>
  </r>
  <r>
    <d v="2020-07-07T00:00:00"/>
    <s v="Martes"/>
    <x v="3"/>
    <n v="28"/>
    <x v="1"/>
    <x v="76"/>
    <n v="4478"/>
    <n v="118"/>
    <n v="453"/>
    <n v="571"/>
    <n v="1376"/>
    <n v="3138"/>
    <n v="1340"/>
    <n v="0"/>
    <n v="0.30728003573023671"/>
    <n v="0.11309170132699545"/>
    <n v="0.88690829867300458"/>
    <s v="00:10:42"/>
    <n v="642.17463153193387"/>
    <n v="139.64962036623493"/>
    <n v="105.0220207253886"/>
  </r>
  <r>
    <d v="2020-07-08T00:00:00"/>
    <s v="Miércoles"/>
    <x v="3"/>
    <n v="28"/>
    <x v="1"/>
    <x v="77"/>
    <n v="2772"/>
    <n v="53"/>
    <n v="509"/>
    <n v="562"/>
    <n v="915"/>
    <n v="1814"/>
    <n v="958"/>
    <n v="0"/>
    <n v="0.33008658008658009"/>
    <n v="0.16856628674265148"/>
    <n v="0.83143371325734849"/>
    <s v="00:11:07"/>
    <n v="667.33369408369413"/>
    <n v="266.16738816738814"/>
    <n v="101.3140703517588"/>
  </r>
  <r>
    <d v="2020-07-09T00:00:00"/>
    <s v="Jueves"/>
    <x v="3"/>
    <n v="28"/>
    <x v="1"/>
    <x v="78"/>
    <n v="2654"/>
    <n v="28"/>
    <n v="53"/>
    <n v="81"/>
    <n v="1982"/>
    <n v="1637"/>
    <n v="1017"/>
    <n v="0"/>
    <n v="0.74679728711379045"/>
    <n v="2.9616087751371114E-2"/>
    <n v="0.97038391224862885"/>
    <s v="00:10:45"/>
    <n v="645.94536548605879"/>
    <n v="33.132629992464203"/>
    <n v="93.136032757051865"/>
  </r>
  <r>
    <d v="2020-07-10T00:00:00"/>
    <s v="Viernes"/>
    <x v="3"/>
    <n v="28"/>
    <x v="1"/>
    <x v="79"/>
    <n v="2261"/>
    <n v="16"/>
    <n v="12"/>
    <n v="28"/>
    <n v="2070"/>
    <n v="1410"/>
    <n v="851"/>
    <n v="0"/>
    <n v="0.91552410437859355"/>
    <n v="1.2232415902140673E-2"/>
    <n v="0.98776758409785936"/>
    <s v="00:09:58"/>
    <n v="598.39672711189735"/>
    <n v="9.7390535161432989"/>
    <n v="92.3125"/>
  </r>
  <r>
    <d v="2020-07-11T00:00:00"/>
    <s v="Sábado"/>
    <x v="3"/>
    <n v="28"/>
    <x v="1"/>
    <x v="80"/>
    <n v="243"/>
    <n v="0"/>
    <n v="0"/>
    <n v="0"/>
    <n v="242"/>
    <n v="150"/>
    <n v="93"/>
    <n v="0"/>
    <n v="0.99588477366255146"/>
    <n v="0"/>
    <n v="1"/>
    <s v="00:12:37"/>
    <n v="757.47325102880654"/>
    <n v="2.3168724279835393"/>
    <n v="100.6024844720497"/>
  </r>
  <r>
    <d v="2020-07-13T00:00:00"/>
    <s v="Lunes"/>
    <x v="3"/>
    <n v="29"/>
    <x v="2"/>
    <x v="81"/>
    <n v="2558"/>
    <n v="81"/>
    <n v="671"/>
    <n v="752"/>
    <n v="534"/>
    <n v="1761"/>
    <n v="797"/>
    <n v="0"/>
    <n v="0.20875684128225175"/>
    <n v="0.22719033232628399"/>
    <n v="0.77280966767371606"/>
    <s v="00:10:30"/>
    <n v="630.41360437842059"/>
    <n v="331.19311962470681"/>
    <n v="105.04380341880342"/>
  </r>
  <r>
    <d v="2020-07-14T00:00:00"/>
    <s v="Martes"/>
    <x v="3"/>
    <n v="29"/>
    <x v="2"/>
    <x v="82"/>
    <n v="2748"/>
    <n v="35"/>
    <n v="111"/>
    <n v="146"/>
    <n v="1761"/>
    <n v="1899"/>
    <n v="849"/>
    <n v="0"/>
    <n v="0.64082969432314407"/>
    <n v="5.0449205252246027E-2"/>
    <n v="0.94955079474775395"/>
    <s v="00:10:50"/>
    <n v="650.00836972343518"/>
    <n v="58.371542940320232"/>
    <n v="112.26758409785933"/>
  </r>
  <r>
    <d v="2020-07-15T00:00:00"/>
    <s v="Miércoles"/>
    <x v="3"/>
    <n v="29"/>
    <x v="2"/>
    <x v="83"/>
    <n v="2621"/>
    <n v="30"/>
    <n v="42"/>
    <n v="72"/>
    <n v="2239"/>
    <n v="1788"/>
    <n v="833"/>
    <n v="0"/>
    <n v="0.85425410148798164"/>
    <n v="2.6735982176011884E-2"/>
    <n v="0.97326401782398808"/>
    <s v="00:11:19"/>
    <n v="679.72338801983972"/>
    <n v="15.296833269744372"/>
    <n v="98.214398318444566"/>
  </r>
  <r>
    <d v="2020-07-16T00:00:00"/>
    <s v="Jueves"/>
    <x v="3"/>
    <n v="29"/>
    <x v="2"/>
    <x v="84"/>
    <n v="2480"/>
    <n v="20"/>
    <n v="11"/>
    <n v="31"/>
    <n v="2363"/>
    <n v="1635"/>
    <n v="845"/>
    <n v="0"/>
    <n v="0.95282258064516134"/>
    <n v="1.2345679012345678E-2"/>
    <n v="0.98765432098765427"/>
    <s v="00:11:23"/>
    <n v="683.41774193548383"/>
    <n v="4.9854838709677418"/>
    <n v="105.3933236574746"/>
  </r>
  <r>
    <d v="2020-07-17T00:00:00"/>
    <s v="Viernes"/>
    <x v="3"/>
    <n v="29"/>
    <x v="2"/>
    <x v="85"/>
    <n v="2224"/>
    <n v="15"/>
    <n v="21"/>
    <n v="36"/>
    <n v="2034"/>
    <n v="1489"/>
    <n v="735"/>
    <n v="0"/>
    <n v="0.91456834532374098"/>
    <n v="1.5929203539823009E-2"/>
    <n v="0.98407079646017703"/>
    <s v="00:11:04"/>
    <n v="664.3439748201439"/>
    <n v="8.865107913669064"/>
    <n v="107.4974533106961"/>
  </r>
  <r>
    <d v="2020-07-18T00:00:00"/>
    <s v="Sábado"/>
    <x v="3"/>
    <n v="29"/>
    <x v="2"/>
    <x v="86"/>
    <n v="250"/>
    <n v="0"/>
    <n v="0"/>
    <n v="0"/>
    <n v="248"/>
    <n v="163"/>
    <n v="87"/>
    <n v="0"/>
    <n v="0.99199999999999999"/>
    <n v="0"/>
    <n v="1"/>
    <s v="00:10:03"/>
    <n v="603.1"/>
    <n v="2.024"/>
    <n v="91.17647058823529"/>
  </r>
  <r>
    <d v="2020-07-21T00:00:00"/>
    <s v="Martes"/>
    <x v="3"/>
    <n v="30"/>
    <x v="3"/>
    <x v="87"/>
    <n v="2804"/>
    <n v="22"/>
    <n v="33"/>
    <n v="55"/>
    <n v="2460"/>
    <n v="1900"/>
    <n v="904"/>
    <n v="0"/>
    <n v="0.87731811697574891"/>
    <n v="1.9237495627841904E-2"/>
    <n v="0.98076250437215806"/>
    <s v="00:11:08"/>
    <n v="668.09736091298146"/>
    <n v="11.54885877318117"/>
    <n v="102.65162084530159"/>
  </r>
  <r>
    <d v="2020-07-22T00:00:00"/>
    <s v="Miércoles"/>
    <x v="3"/>
    <n v="30"/>
    <x v="3"/>
    <x v="88"/>
    <n v="2746"/>
    <n v="33"/>
    <n v="36"/>
    <n v="69"/>
    <n v="2294"/>
    <n v="1940"/>
    <n v="806"/>
    <n v="0"/>
    <n v="0.83539694100509831"/>
    <n v="2.4511545293072826E-2"/>
    <n v="0.97548845470692713"/>
    <s v="00:10:54"/>
    <n v="654.06627822286964"/>
    <n v="14.550254916241807"/>
    <n v="101.34197130957889"/>
  </r>
  <r>
    <d v="2020-07-23T00:00:00"/>
    <s v="Jueves"/>
    <x v="3"/>
    <n v="30"/>
    <x v="3"/>
    <x v="89"/>
    <n v="2147"/>
    <n v="19"/>
    <n v="20"/>
    <n v="39"/>
    <n v="2067"/>
    <n v="1370"/>
    <n v="777"/>
    <n v="0"/>
    <n v="0.9627387051700047"/>
    <n v="1.7840805123513267E-2"/>
    <n v="0.98215919487648673"/>
    <s v="00:11:02"/>
    <n v="662.41872380065206"/>
    <n v="5.1024685607824871"/>
    <n v="93.8551010349926"/>
  </r>
  <r>
    <d v="2020-07-24T00:00:00"/>
    <s v="Viernes"/>
    <x v="3"/>
    <n v="30"/>
    <x v="3"/>
    <x v="90"/>
    <n v="2205"/>
    <n v="11"/>
    <n v="8"/>
    <n v="19"/>
    <n v="2101"/>
    <n v="1466"/>
    <n v="739"/>
    <n v="0"/>
    <n v="0.95283446712018138"/>
    <n v="8.5431654676258999E-3"/>
    <n v="0.9914568345323741"/>
    <s v="00:11:23"/>
    <n v="683.51836734693882"/>
    <n v="5.4548752834467118"/>
    <n v="96.460414703110274"/>
  </r>
  <r>
    <d v="2020-07-25T00:00:00"/>
    <s v="Sábado"/>
    <x v="3"/>
    <n v="30"/>
    <x v="3"/>
    <x v="91"/>
    <n v="118"/>
    <n v="1"/>
    <n v="5"/>
    <n v="6"/>
    <n v="115"/>
    <n v="68"/>
    <n v="50"/>
    <n v="0"/>
    <n v="0.97457627118644063"/>
    <n v="4.8387096774193547E-2"/>
    <n v="0.95161290322580649"/>
    <s v="00:12:21"/>
    <n v="741.61864406779659"/>
    <n v="4.8305084745762716"/>
    <n v="106.73584905660377"/>
  </r>
  <r>
    <d v="2020-07-27T00:00:00"/>
    <s v="Lunes"/>
    <x v="3"/>
    <n v="31"/>
    <x v="4"/>
    <x v="92"/>
    <n v="2582"/>
    <n v="29"/>
    <n v="51"/>
    <n v="80"/>
    <n v="2109"/>
    <n v="1757"/>
    <n v="825"/>
    <n v="0"/>
    <n v="0.81680867544539115"/>
    <n v="3.005259203606311E-2"/>
    <n v="0.96994740796393686"/>
    <s v="00:10:57"/>
    <n v="657.77033307513557"/>
    <n v="19.506584043377227"/>
    <n v="94.483705772811916"/>
  </r>
  <r>
    <d v="2020-07-28T00:00:00"/>
    <s v="Martes"/>
    <x v="3"/>
    <n v="31"/>
    <x v="4"/>
    <x v="93"/>
    <n v="2194"/>
    <n v="5"/>
    <n v="6"/>
    <n v="11"/>
    <n v="2138"/>
    <n v="1426"/>
    <n v="768"/>
    <n v="0"/>
    <n v="0.97447584320875114"/>
    <n v="4.9886621315192742E-3"/>
    <n v="0.99501133786848073"/>
    <s v="00:10:26"/>
    <n v="626.67593436645393"/>
    <n v="3.7169553327256155"/>
    <n v="90.367557715674366"/>
  </r>
  <r>
    <d v="2020-07-29T00:00:00"/>
    <s v="Miércoles"/>
    <x v="3"/>
    <n v="31"/>
    <x v="4"/>
    <x v="94"/>
    <n v="2145"/>
    <n v="13"/>
    <n v="21"/>
    <n v="34"/>
    <n v="2002"/>
    <n v="1419"/>
    <n v="726"/>
    <n v="0"/>
    <n v="0.93333333333333335"/>
    <n v="1.5603487838458009E-2"/>
    <n v="0.984396512161542"/>
    <s v="00:10:30"/>
    <n v="630.42284382284379"/>
    <n v="9.58041958041958"/>
    <n v="93.874775314559614"/>
  </r>
  <r>
    <d v="2020-07-30T00:00:00"/>
    <s v="Jueves"/>
    <x v="3"/>
    <n v="31"/>
    <x v="4"/>
    <x v="95"/>
    <n v="1986"/>
    <n v="5"/>
    <n v="3"/>
    <n v="8"/>
    <n v="1978"/>
    <n v="1986"/>
    <n v="0"/>
    <n v="0"/>
    <n v="0.99597180261832829"/>
    <n v="4.0120361083249749E-3"/>
    <n v="0.99598796389167499"/>
    <s v="00:09:39"/>
    <n v="579.46978851963752"/>
    <n v="2.1616314199395772"/>
    <n v="88.988684582743986"/>
  </r>
  <r>
    <d v="2020-07-31T00:00:00"/>
    <s v="Viernes"/>
    <x v="3"/>
    <n v="31"/>
    <x v="4"/>
    <x v="96"/>
    <n v="1652"/>
    <n v="9"/>
    <n v="18"/>
    <n v="27"/>
    <n v="1605"/>
    <n v="1652"/>
    <n v="0"/>
    <n v="0"/>
    <n v="0.97154963680387407"/>
    <n v="1.6081000595592615E-2"/>
    <n v="0.98391899940440741"/>
    <s v="00:09:35"/>
    <n v="575.48184019370456"/>
    <n v="4.7887409200968527"/>
    <n v="81.283378746594011"/>
  </r>
  <r>
    <d v="2020-08-01T00:00:00"/>
    <s v="Sábado"/>
    <x v="4"/>
    <n v="31"/>
    <x v="0"/>
    <x v="97"/>
    <n v="256"/>
    <n v="4"/>
    <n v="9"/>
    <n v="13"/>
    <n v="218"/>
    <n v="256"/>
    <n v="0"/>
    <n v="0"/>
    <n v="0.8515625"/>
    <n v="4.8327137546468404E-2"/>
    <n v="0.95167286245353155"/>
    <s v="00:09:10"/>
    <n v="550.40625"/>
    <n v="18.390625"/>
    <n v="84.806451612903231"/>
  </r>
  <r>
    <d v="2020-08-03T00:00:00"/>
    <s v="Lunes"/>
    <x v="4"/>
    <n v="32"/>
    <x v="0"/>
    <x v="98"/>
    <n v="1988"/>
    <n v="20"/>
    <n v="30"/>
    <n v="50"/>
    <n v="1778"/>
    <n v="1988"/>
    <n v="0"/>
    <n v="0"/>
    <n v="0.89436619718309862"/>
    <n v="2.4533856722276742E-2"/>
    <n v="0.9754661432777233"/>
    <s v="00:09:54"/>
    <n v="594.58903420523143"/>
    <n v="14.743460764587525"/>
    <n v="77.464369158878512"/>
  </r>
  <r>
    <d v="2020-08-04T00:00:00"/>
    <s v="Martes"/>
    <x v="4"/>
    <n v="32"/>
    <x v="0"/>
    <x v="99"/>
    <n v="1792"/>
    <n v="20"/>
    <n v="82"/>
    <n v="102"/>
    <n v="1545"/>
    <n v="1792"/>
    <n v="0"/>
    <n v="0"/>
    <n v="0.8621651785714286"/>
    <n v="5.385427666314678E-2"/>
    <n v="0.94614572333685321"/>
    <s v="00:09:00"/>
    <n v="540.39453125"/>
    <n v="31.375558035714285"/>
    <n v="79.379870129870127"/>
  </r>
  <r>
    <d v="2020-08-05T00:00:00"/>
    <s v="Miércoles"/>
    <x v="4"/>
    <n v="32"/>
    <x v="0"/>
    <x v="100"/>
    <n v="1876"/>
    <n v="23"/>
    <n v="47"/>
    <n v="70"/>
    <n v="1529"/>
    <n v="1876"/>
    <n v="0"/>
    <n v="0"/>
    <n v="0.81503198294243073"/>
    <n v="3.5971223021582732E-2"/>
    <n v="0.96402877697841727"/>
    <s v="00:09:21"/>
    <n v="561.56982942430704"/>
    <n v="27.257995735607675"/>
    <n v="76.587973273942097"/>
  </r>
  <r>
    <d v="2020-08-06T00:00:00"/>
    <s v="Jueves"/>
    <x v="4"/>
    <n v="32"/>
    <x v="0"/>
    <x v="101"/>
    <n v="1631"/>
    <n v="8"/>
    <n v="15"/>
    <n v="23"/>
    <n v="1545"/>
    <n v="1631"/>
    <n v="0"/>
    <n v="0"/>
    <n v="0.94727161250766401"/>
    <n v="1.3905683192261185E-2"/>
    <n v="0.98609431680773885"/>
    <s v="00:09:05"/>
    <n v="545.06253832004904"/>
    <n v="6.7443286327406495"/>
    <n v="78.591388400702982"/>
  </r>
  <r>
    <d v="2020-08-08T00:00:00"/>
    <s v="Sábado"/>
    <x v="4"/>
    <n v="32"/>
    <x v="0"/>
    <x v="102"/>
    <n v="193"/>
    <n v="4"/>
    <n v="11"/>
    <n v="15"/>
    <n v="151"/>
    <n v="193"/>
    <n v="0"/>
    <n v="0"/>
    <n v="0.78238341968911918"/>
    <n v="7.2115384615384609E-2"/>
    <n v="0.92788461538461542"/>
    <s v="00:09:01"/>
    <n v="541.52331606217615"/>
    <n v="40.051813471502591"/>
    <n v="98.890625"/>
  </r>
  <r>
    <d v="2020-08-10T00:00:00"/>
    <s v="Lunes"/>
    <x v="4"/>
    <n v="33"/>
    <x v="1"/>
    <x v="103"/>
    <n v="2070"/>
    <n v="11"/>
    <n v="34"/>
    <n v="45"/>
    <n v="1698"/>
    <n v="2070"/>
    <n v="0"/>
    <n v="0"/>
    <n v="0.82028985507246377"/>
    <n v="2.1276595744680851E-2"/>
    <n v="0.97872340425531912"/>
    <s v="00:08:35"/>
    <n v="515.17294685990339"/>
    <n v="19.256038647342994"/>
    <n v="76.199509403107115"/>
  </r>
  <r>
    <d v="2020-08-11T00:00:00"/>
    <s v="Martes"/>
    <x v="4"/>
    <n v="33"/>
    <x v="1"/>
    <x v="104"/>
    <n v="1884"/>
    <n v="3"/>
    <n v="2"/>
    <n v="5"/>
    <n v="1855"/>
    <n v="1884"/>
    <n v="0"/>
    <n v="0"/>
    <n v="0.98460721868365175"/>
    <n v="2.6469031233456856E-3"/>
    <n v="0.9973530968766543"/>
    <s v="00:08:23"/>
    <n v="503.57218683651803"/>
    <n v="2.325371549893843"/>
    <n v="73.143920595533501"/>
  </r>
  <r>
    <d v="2020-08-12T00:00:00"/>
    <s v="Miércoles"/>
    <x v="4"/>
    <n v="33"/>
    <x v="1"/>
    <x v="105"/>
    <n v="1863"/>
    <n v="9"/>
    <n v="8"/>
    <n v="17"/>
    <n v="1723"/>
    <n v="1863"/>
    <n v="0"/>
    <n v="0"/>
    <n v="0.92485238862050456"/>
    <n v="9.0425531914893609E-3"/>
    <n v="0.99095744680851061"/>
    <s v="00:08:24"/>
    <n v="504.49490069779927"/>
    <n v="7.5362318840579707"/>
    <n v="77.157992565055764"/>
  </r>
  <r>
    <d v="2020-08-13T00:00:00"/>
    <s v="Jueves"/>
    <x v="4"/>
    <n v="33"/>
    <x v="1"/>
    <x v="106"/>
    <n v="1747"/>
    <n v="16"/>
    <n v="36"/>
    <n v="52"/>
    <n v="1382"/>
    <n v="1747"/>
    <n v="0"/>
    <n v="0"/>
    <n v="0.79107040641099025"/>
    <n v="2.8904947192884937E-2"/>
    <n v="0.97109505280711506"/>
    <s v="00:08:12"/>
    <n v="492.75672581568404"/>
    <n v="24.708070978820835"/>
    <n v="76.987770460959553"/>
  </r>
  <r>
    <d v="2020-08-14T00:00:00"/>
    <s v="Viernes"/>
    <x v="4"/>
    <n v="33"/>
    <x v="1"/>
    <x v="107"/>
    <n v="1548"/>
    <n v="20"/>
    <n v="29"/>
    <n v="49"/>
    <n v="1302"/>
    <n v="1548"/>
    <n v="0"/>
    <n v="0"/>
    <n v="0.84108527131782951"/>
    <n v="3.0682529743268627E-2"/>
    <n v="0.96931747025673132"/>
    <s v="00:08:05"/>
    <n v="485.85142118863047"/>
    <n v="21.060723514211887"/>
    <n v="82.045402951191832"/>
  </r>
  <r>
    <d v="2020-08-15T00:00:00"/>
    <s v="Sábado"/>
    <x v="4"/>
    <n v="33"/>
    <x v="1"/>
    <x v="108"/>
    <n v="186"/>
    <n v="0"/>
    <n v="3"/>
    <n v="3"/>
    <n v="185"/>
    <n v="186"/>
    <n v="0"/>
    <n v="0"/>
    <n v="0.9946236559139785"/>
    <n v="1.5873015873015872E-2"/>
    <n v="0.98412698412698407"/>
    <s v="00:08:00"/>
    <n v="480.22043010752691"/>
    <n v="8.9408602150537639"/>
    <n v="82.527027027027032"/>
  </r>
  <r>
    <d v="2020-08-18T00:00:00"/>
    <s v="Martes"/>
    <x v="4"/>
    <n v="34"/>
    <x v="2"/>
    <x v="109"/>
    <n v="1925"/>
    <n v="25"/>
    <n v="83"/>
    <n v="108"/>
    <n v="1440"/>
    <n v="1925"/>
    <n v="0"/>
    <n v="0"/>
    <n v="0.74805194805194808"/>
    <n v="5.3123462862764391E-2"/>
    <n v="0.94687653713723563"/>
    <s v="00:08:09"/>
    <n v="489.47064935064935"/>
    <n v="38.762077922077921"/>
    <n v="74.03165584415585"/>
  </r>
  <r>
    <d v="2020-08-19T00:00:00"/>
    <s v="Miércoles"/>
    <x v="4"/>
    <n v="34"/>
    <x v="2"/>
    <x v="110"/>
    <n v="1806"/>
    <n v="14"/>
    <n v="6"/>
    <n v="20"/>
    <n v="1640"/>
    <n v="1806"/>
    <n v="0"/>
    <n v="0"/>
    <n v="0.90808416389811741"/>
    <n v="1.0952902519167579E-2"/>
    <n v="0.98904709748083242"/>
    <s v="00:07:58"/>
    <n v="478.02547065337762"/>
    <n v="6.9695459579180508"/>
    <n v="77.906654343807759"/>
  </r>
  <r>
    <d v="2020-08-20T00:00:00"/>
    <s v="Jueves"/>
    <x v="4"/>
    <n v="34"/>
    <x v="2"/>
    <x v="111"/>
    <n v="1785"/>
    <n v="14"/>
    <n v="12"/>
    <n v="26"/>
    <n v="1506"/>
    <n v="1785"/>
    <n v="0"/>
    <n v="0"/>
    <n v="0.84369747899159664"/>
    <n v="1.435670900055218E-2"/>
    <n v="0.98564329099944781"/>
    <s v="00:07:45"/>
    <n v="465.3327731092437"/>
    <n v="14.739495798319327"/>
    <n v="80.211035818005811"/>
  </r>
  <r>
    <d v="2020-08-21T00:00:00"/>
    <s v="Viernes"/>
    <x v="4"/>
    <n v="34"/>
    <x v="2"/>
    <x v="112"/>
    <n v="1503"/>
    <n v="20"/>
    <n v="28"/>
    <n v="48"/>
    <n v="1151"/>
    <n v="1503"/>
    <n v="0"/>
    <n v="0"/>
    <n v="0.76580172987358619"/>
    <n v="3.0947775628626693E-2"/>
    <n v="0.96905222437137328"/>
    <s v="00:07:12"/>
    <n v="432.80505655355955"/>
    <n v="28.543579507651366"/>
    <n v="75.897887323943664"/>
  </r>
  <r>
    <d v="2020-08-22T00:00:00"/>
    <s v="Sábado"/>
    <x v="4"/>
    <n v="34"/>
    <x v="2"/>
    <x v="113"/>
    <n v="193"/>
    <n v="1"/>
    <n v="0"/>
    <n v="1"/>
    <n v="190"/>
    <n v="193"/>
    <n v="0"/>
    <n v="0"/>
    <n v="0.98445595854922274"/>
    <n v="5.1546391752577319E-3"/>
    <n v="0.99484536082474229"/>
    <s v="00:07:30"/>
    <n v="450.98963730569949"/>
    <n v="3.9792746113989637"/>
    <n v="69.08450704225352"/>
  </r>
  <r>
    <d v="2020-08-24T00:00:00"/>
    <s v="Lunes"/>
    <x v="4"/>
    <n v="35"/>
    <x v="3"/>
    <x v="114"/>
    <n v="1814"/>
    <n v="11"/>
    <n v="22"/>
    <n v="33"/>
    <n v="1522"/>
    <n v="1814"/>
    <n v="0"/>
    <n v="0"/>
    <n v="0.83902976846747523"/>
    <n v="1.7866811044937737E-2"/>
    <n v="0.9821331889550623"/>
    <s v="00:07:06"/>
    <n v="426.95975744211688"/>
    <n v="21.313120176405732"/>
    <n v="71.519579751671444"/>
  </r>
  <r>
    <d v="2020-08-25T00:00:00"/>
    <s v="Martes"/>
    <x v="4"/>
    <n v="35"/>
    <x v="3"/>
    <x v="115"/>
    <n v="1837"/>
    <n v="20"/>
    <n v="30"/>
    <n v="50"/>
    <n v="1564"/>
    <n v="1837"/>
    <n v="0"/>
    <n v="0"/>
    <n v="0.8513881328252586"/>
    <n v="2.6497085320614733E-2"/>
    <n v="0.97350291467938532"/>
    <s v="00:06:24"/>
    <n v="384.79531845400106"/>
    <n v="20.791507893304299"/>
    <n v="72.561616161616158"/>
  </r>
  <r>
    <d v="2020-08-26T00:00:00"/>
    <s v="Miércoles"/>
    <x v="4"/>
    <n v="35"/>
    <x v="3"/>
    <x v="116"/>
    <n v="1910"/>
    <n v="23"/>
    <n v="46"/>
    <n v="69"/>
    <n v="1483"/>
    <n v="1910"/>
    <n v="0"/>
    <n v="0"/>
    <n v="0.77643979057591628"/>
    <n v="3.4866093986862051E-2"/>
    <n v="0.96513390601313798"/>
    <s v="00:06:42"/>
    <n v="402.4020942408377"/>
    <n v="33.079581151832464"/>
    <n v="72.666357738646894"/>
  </r>
  <r>
    <d v="2020-08-27T00:00:00"/>
    <s v="Jueves"/>
    <x v="4"/>
    <n v="35"/>
    <x v="3"/>
    <x v="117"/>
    <n v="1680"/>
    <n v="20"/>
    <n v="13"/>
    <n v="33"/>
    <n v="1431"/>
    <n v="1680"/>
    <n v="0"/>
    <n v="0"/>
    <n v="0.85178571428571426"/>
    <n v="1.9264448336252189E-2"/>
    <n v="0.98073555166374782"/>
    <s v="00:07:13"/>
    <n v="433.97023809523807"/>
    <n v="11.878571428571428"/>
    <n v="70.044423440453684"/>
  </r>
  <r>
    <d v="2020-08-28T00:00:00"/>
    <s v="Viernes"/>
    <x v="4"/>
    <n v="35"/>
    <x v="3"/>
    <x v="118"/>
    <n v="1321"/>
    <n v="17"/>
    <n v="11"/>
    <n v="28"/>
    <n v="1111"/>
    <n v="1321"/>
    <n v="0"/>
    <n v="0"/>
    <n v="0.84102952308856926"/>
    <n v="2.0756115641215715E-2"/>
    <n v="0.97924388435878429"/>
    <s v="00:07:28"/>
    <n v="448.57077971233912"/>
    <n v="23.679788039364119"/>
    <n v="73.726277372262771"/>
  </r>
  <r>
    <d v="2020-08-29T00:00:00"/>
    <s v="Sábado"/>
    <x v="4"/>
    <n v="35"/>
    <x v="3"/>
    <x v="13"/>
    <n v="147"/>
    <n v="0"/>
    <n v="0"/>
    <n v="0"/>
    <n v="146"/>
    <n v="147"/>
    <n v="0"/>
    <n v="0"/>
    <n v="0.99319727891156462"/>
    <n v="0"/>
    <n v="1"/>
    <s v="00:07:08"/>
    <n v="428.19727891156464"/>
    <n v="1.8843537414965985"/>
    <n v="73.01428571428572"/>
  </r>
  <r>
    <d v="2020-08-31T00:00:00"/>
    <s v="Lunes"/>
    <x v="4"/>
    <n v="36"/>
    <x v="3"/>
    <x v="119"/>
    <n v="1399"/>
    <n v="8"/>
    <n v="17"/>
    <n v="25"/>
    <n v="1220"/>
    <n v="1398"/>
    <n v="0"/>
    <n v="0"/>
    <n v="0.87205146533238032"/>
    <n v="1.75561797752809E-2"/>
    <n v="0.9824438202247191"/>
    <s v="00:07:25"/>
    <n v="445.63876967095854"/>
    <n v="14.984978540772532"/>
    <n v="76.406921241050114"/>
  </r>
  <r>
    <d v="2020-09-01T00:00:00"/>
    <s v="Martes"/>
    <x v="5"/>
    <n v="36"/>
    <x v="0"/>
    <x v="120"/>
    <n v="1323"/>
    <n v="10"/>
    <n v="14"/>
    <n v="24"/>
    <n v="1193"/>
    <n v="1323"/>
    <n v="0"/>
    <n v="0"/>
    <n v="0.90173847316704459"/>
    <n v="1.7817371937639197E-2"/>
    <n v="0.98218262806236079"/>
    <s v="00:06:52"/>
    <n v="412.65003779289492"/>
    <n v="13.962207105064248"/>
    <n v="71.163043478260875"/>
  </r>
  <r>
    <d v="2020-09-02T00:00:00"/>
    <s v="Miércoles"/>
    <x v="5"/>
    <n v="36"/>
    <x v="0"/>
    <x v="121"/>
    <n v="1434"/>
    <n v="13"/>
    <n v="21"/>
    <n v="34"/>
    <n v="1207"/>
    <n v="1434"/>
    <n v="0"/>
    <n v="0"/>
    <n v="0.84170153417015336"/>
    <n v="2.316076294277929E-2"/>
    <n v="0.97683923705722076"/>
    <s v="00:06:57"/>
    <n v="417.31450488145049"/>
    <n v="17.955369595536961"/>
    <n v="72.140540540540542"/>
  </r>
  <r>
    <d v="2020-09-03T00:00:00"/>
    <s v="Jueves"/>
    <x v="5"/>
    <n v="36"/>
    <x v="0"/>
    <x v="122"/>
    <n v="1289"/>
    <n v="8"/>
    <n v="16"/>
    <n v="24"/>
    <n v="1068"/>
    <n v="1289"/>
    <n v="0"/>
    <n v="0"/>
    <n v="0.82854926299456944"/>
    <n v="1.827875095201828E-2"/>
    <n v="0.98172124904798175"/>
    <s v="00:06:29"/>
    <n v="389.81536074476338"/>
    <n v="19.557020946470132"/>
    <n v="75.415270018621968"/>
  </r>
  <r>
    <d v="2020-09-04T00:00:00"/>
    <s v="Viernes"/>
    <x v="5"/>
    <n v="36"/>
    <x v="0"/>
    <x v="123"/>
    <n v="1200"/>
    <n v="11"/>
    <n v="11"/>
    <n v="22"/>
    <n v="1026"/>
    <n v="1200"/>
    <n v="0"/>
    <n v="0"/>
    <n v="0.85499999999999998"/>
    <n v="1.8003273322422259E-2"/>
    <n v="0.98199672667757776"/>
    <s v="00:06:38"/>
    <n v="398.20749999999998"/>
    <n v="19.043333333333333"/>
    <n v="67.504317789291889"/>
  </r>
  <r>
    <d v="2020-09-05T00:00:00"/>
    <s v="Sábado"/>
    <x v="5"/>
    <n v="36"/>
    <x v="0"/>
    <x v="124"/>
    <n v="123"/>
    <n v="0"/>
    <n v="0"/>
    <n v="0"/>
    <n v="123"/>
    <n v="123"/>
    <n v="0"/>
    <n v="0"/>
    <n v="1"/>
    <n v="0"/>
    <n v="1"/>
    <s v="00:06:24"/>
    <n v="384.11382113821139"/>
    <n v="1.4390243902439024"/>
    <n v="70.47540983606558"/>
  </r>
  <r>
    <d v="2020-09-07T00:00:00"/>
    <s v="Lunes"/>
    <x v="5"/>
    <n v="37"/>
    <x v="1"/>
    <x v="125"/>
    <n v="1220"/>
    <n v="17"/>
    <n v="30"/>
    <n v="47"/>
    <n v="1071"/>
    <n v="1220"/>
    <n v="0"/>
    <n v="0"/>
    <n v="0.87786885245901636"/>
    <n v="3.7095501183898975E-2"/>
    <n v="0.96290449881610107"/>
    <s v="00:06:38"/>
    <n v="398.82950819672129"/>
    <n v="27.578688524590163"/>
    <n v="68.615384615384613"/>
  </r>
  <r>
    <d v="2020-09-08T00:00:00"/>
    <s v="Martes"/>
    <x v="5"/>
    <n v="37"/>
    <x v="1"/>
    <x v="126"/>
    <n v="1283"/>
    <n v="10"/>
    <n v="9"/>
    <n v="19"/>
    <n v="1172"/>
    <n v="1283"/>
    <n v="0"/>
    <n v="0"/>
    <n v="0.91348402182385036"/>
    <n v="1.4592933947772658E-2"/>
    <n v="0.98540706605222739"/>
    <s v="00:06:38"/>
    <n v="398.27747466874513"/>
    <n v="12.34684333593141"/>
    <n v="69.979885057471265"/>
  </r>
  <r>
    <d v="2020-09-09T00:00:00"/>
    <s v="Miércoles"/>
    <x v="5"/>
    <n v="37"/>
    <x v="1"/>
    <x v="127"/>
    <n v="1499"/>
    <n v="17"/>
    <n v="18"/>
    <n v="35"/>
    <n v="1213"/>
    <n v="1499"/>
    <n v="0"/>
    <n v="0"/>
    <n v="0.80920613742494996"/>
    <n v="2.2816166883963495E-2"/>
    <n v="0.97718383311603652"/>
    <s v="00:06:17"/>
    <n v="377.98198799199469"/>
    <n v="26.323549032688458"/>
    <n v="70.440329218106996"/>
  </r>
  <r>
    <d v="2020-09-10T00:00:00"/>
    <s v="Jueves"/>
    <x v="5"/>
    <n v="37"/>
    <x v="1"/>
    <x v="128"/>
    <n v="1311"/>
    <n v="13"/>
    <n v="22"/>
    <n v="35"/>
    <n v="1053"/>
    <n v="1311"/>
    <n v="0"/>
    <n v="0"/>
    <n v="0.80320366132723109"/>
    <n v="2.6002971768202082E-2"/>
    <n v="0.9739970282317979"/>
    <s v="00:06:36"/>
    <n v="396.00305110602591"/>
    <n v="24.433257055682684"/>
    <n v="71.809315866084418"/>
  </r>
  <r>
    <d v="2020-09-11T00:00:00"/>
    <s v="Viernes"/>
    <x v="5"/>
    <n v="37"/>
    <x v="1"/>
    <x v="129"/>
    <n v="1216"/>
    <n v="10"/>
    <n v="4"/>
    <n v="14"/>
    <n v="1086"/>
    <n v="1216"/>
    <n v="0"/>
    <n v="0"/>
    <n v="0.89309210526315785"/>
    <n v="1.1382113821138212E-2"/>
    <n v="0.98861788617886182"/>
    <s v="00:06:15"/>
    <n v="375.13486842105266"/>
    <n v="13.675164473684211"/>
    <n v="70.522167487684726"/>
  </r>
  <r>
    <d v="2020-09-12T00:00:00"/>
    <s v="Sábado"/>
    <x v="5"/>
    <n v="37"/>
    <x v="1"/>
    <x v="130"/>
    <n v="126"/>
    <n v="0"/>
    <n v="0"/>
    <n v="0"/>
    <n v="126"/>
    <n v="126"/>
    <n v="0"/>
    <n v="0"/>
    <n v="1"/>
    <n v="0"/>
    <n v="1"/>
    <s v="00:07:38"/>
    <n v="458.23015873015873"/>
    <n v="1.5555555555555556"/>
    <n v="65.939393939393938"/>
  </r>
  <r>
    <d v="2020-09-14T00:00:00"/>
    <s v="Lunes"/>
    <x v="5"/>
    <n v="38"/>
    <x v="2"/>
    <x v="131"/>
    <n v="1292"/>
    <n v="13"/>
    <n v="10"/>
    <n v="23"/>
    <n v="1061"/>
    <n v="1292"/>
    <n v="0"/>
    <n v="0"/>
    <n v="0.82120743034055732"/>
    <n v="1.7490494296577948E-2"/>
    <n v="0.9825095057034221"/>
    <s v="00:06:27"/>
    <n v="387.24380804953563"/>
    <n v="22.079721362229101"/>
    <n v="72.845201238390089"/>
  </r>
  <r>
    <d v="2020-09-15T00:00:00"/>
    <s v="Martes"/>
    <x v="5"/>
    <n v="38"/>
    <x v="2"/>
    <x v="132"/>
    <n v="1325"/>
    <n v="12"/>
    <n v="6"/>
    <n v="18"/>
    <n v="1189"/>
    <n v="1325"/>
    <n v="0"/>
    <n v="0"/>
    <n v="0.89735849056603778"/>
    <n v="1.3402829486224869E-2"/>
    <n v="0.98659717051377516"/>
    <s v="00:06:33"/>
    <n v="393.34339622641511"/>
    <n v="15.324528301886792"/>
    <n v="71.463525835866264"/>
  </r>
  <r>
    <d v="2020-09-16T00:00:00"/>
    <s v="Miércoles"/>
    <x v="5"/>
    <n v="38"/>
    <x v="2"/>
    <x v="133"/>
    <n v="1273"/>
    <n v="5"/>
    <n v="21"/>
    <n v="26"/>
    <n v="1054"/>
    <n v="1273"/>
    <n v="0"/>
    <n v="0"/>
    <n v="0.82796543597800476"/>
    <n v="2.0015396458814474E-2"/>
    <n v="0.97998460354118555"/>
    <s v="00:06:25"/>
    <n v="385.05655930871956"/>
    <n v="26.70777690494894"/>
    <n v="67.657643312101911"/>
  </r>
  <r>
    <d v="2020-09-17T00:00:00"/>
    <s v="Jueves"/>
    <x v="5"/>
    <n v="38"/>
    <x v="2"/>
    <x v="134"/>
    <n v="1317"/>
    <n v="4"/>
    <n v="5"/>
    <n v="9"/>
    <n v="1181"/>
    <n v="1317"/>
    <n v="0"/>
    <n v="0"/>
    <n v="0.89673500379650717"/>
    <n v="6.7873303167420816E-3"/>
    <n v="0.99321266968325794"/>
    <s v="00:06:27"/>
    <n v="387.19058466211084"/>
    <n v="11.272589217919514"/>
    <n v="65.488262910798127"/>
  </r>
  <r>
    <d v="2020-09-18T00:00:00"/>
    <s v="Viernes"/>
    <x v="5"/>
    <n v="38"/>
    <x v="2"/>
    <x v="135"/>
    <n v="1128"/>
    <n v="4"/>
    <n v="7"/>
    <n v="11"/>
    <n v="1011"/>
    <n v="1128"/>
    <n v="0"/>
    <n v="0"/>
    <n v="0.89627659574468088"/>
    <n v="9.6575943810359964E-3"/>
    <n v="0.99034240561896403"/>
    <s v="00:06:07"/>
    <n v="367.46187943262413"/>
    <n v="11.468971631205674"/>
    <n v="70.691244239631331"/>
  </r>
  <r>
    <d v="2020-09-19T00:00:00"/>
    <s v="Sábado"/>
    <x v="5"/>
    <n v="38"/>
    <x v="2"/>
    <x v="136"/>
    <n v="81"/>
    <n v="0"/>
    <n v="0"/>
    <n v="0"/>
    <n v="81"/>
    <n v="81"/>
    <n v="0"/>
    <n v="0"/>
    <n v="1"/>
    <n v="0"/>
    <n v="1"/>
    <s v="00:07:14"/>
    <n v="434.39506172839504"/>
    <n v="1.345679012345679"/>
    <n v="60.8125"/>
  </r>
  <r>
    <d v="2020-09-21T00:00:00"/>
    <s v="Lunes"/>
    <x v="5"/>
    <n v="39"/>
    <x v="3"/>
    <x v="137"/>
    <n v="1249"/>
    <n v="15"/>
    <n v="10"/>
    <n v="25"/>
    <n v="1075"/>
    <n v="1249"/>
    <n v="0"/>
    <n v="0"/>
    <n v="0.86068855084067253"/>
    <n v="1.9623233908948195E-2"/>
    <n v="0.98037676609105184"/>
    <s v="00:06:24"/>
    <n v="384.21216973578862"/>
    <n v="22.006405124099281"/>
    <n v="66.946508172362556"/>
  </r>
  <r>
    <d v="2020-09-22T00:00:00"/>
    <s v="Martes"/>
    <x v="5"/>
    <n v="39"/>
    <x v="3"/>
    <x v="138"/>
    <n v="1391"/>
    <n v="13"/>
    <n v="27"/>
    <n v="40"/>
    <n v="1108"/>
    <n v="1391"/>
    <n v="0"/>
    <n v="0"/>
    <n v="0.79654924514737602"/>
    <n v="2.7952480782669462E-2"/>
    <n v="0.97204751921733057"/>
    <s v="00:06:41"/>
    <n v="401.7627606038821"/>
    <n v="29.813803019410496"/>
    <n v="69.532324621733153"/>
  </r>
  <r>
    <d v="2020-09-23T00:00:00"/>
    <s v="Miércoles"/>
    <x v="5"/>
    <n v="39"/>
    <x v="3"/>
    <x v="139"/>
    <n v="1359"/>
    <n v="15"/>
    <n v="16"/>
    <n v="31"/>
    <n v="1123"/>
    <n v="1359"/>
    <n v="0"/>
    <n v="0"/>
    <n v="0.82634289919058135"/>
    <n v="2.2302158273381296E-2"/>
    <n v="0.97769784172661867"/>
    <s v="00:06:46"/>
    <n v="406.66887417218544"/>
    <n v="23.311258278145697"/>
    <n v="64.624309392265189"/>
  </r>
  <r>
    <d v="2020-09-24T00:00:00"/>
    <s v="Jueves"/>
    <x v="5"/>
    <n v="39"/>
    <x v="3"/>
    <x v="140"/>
    <n v="1330"/>
    <n v="10"/>
    <n v="4"/>
    <n v="14"/>
    <n v="1199"/>
    <n v="1330"/>
    <n v="0"/>
    <n v="0"/>
    <n v="0.90150375939849625"/>
    <n v="1.0416666666666666E-2"/>
    <n v="0.98958333333333337"/>
    <s v="00:05:48"/>
    <n v="348.09097744360901"/>
    <n v="11.072180451127819"/>
    <n v="62.403985507246375"/>
  </r>
  <r>
    <d v="2020-09-25T00:00:00"/>
    <s v="Viernes"/>
    <x v="5"/>
    <n v="39"/>
    <x v="3"/>
    <x v="141"/>
    <n v="1078"/>
    <n v="5"/>
    <n v="5"/>
    <n v="10"/>
    <n v="983"/>
    <n v="1078"/>
    <n v="0"/>
    <n v="0"/>
    <n v="0.91187384044526898"/>
    <n v="9.1911764705882356E-3"/>
    <n v="0.9908088235294118"/>
    <s v="00:05:47"/>
    <n v="347.65769944341372"/>
    <n v="10.510204081632653"/>
    <n v="62.97782258064516"/>
  </r>
  <r>
    <d v="2020-09-26T00:00:00"/>
    <s v="Sábado"/>
    <x v="5"/>
    <n v="39"/>
    <x v="3"/>
    <x v="142"/>
    <n v="109"/>
    <n v="0"/>
    <n v="0"/>
    <n v="0"/>
    <n v="108"/>
    <n v="109"/>
    <n v="0"/>
    <n v="0"/>
    <n v="0.99082568807339455"/>
    <n v="0"/>
    <n v="1"/>
    <s v="00:05:59"/>
    <n v="359.26605504587155"/>
    <n v="2.1467889908256881"/>
    <n v="65.142857142857139"/>
  </r>
  <r>
    <d v="2020-09-28T00:00:00"/>
    <s v="Lunes"/>
    <x v="5"/>
    <n v="40"/>
    <x v="4"/>
    <x v="143"/>
    <n v="1225"/>
    <n v="10"/>
    <n v="49"/>
    <n v="59"/>
    <n v="973"/>
    <n v="1225"/>
    <n v="0"/>
    <n v="0"/>
    <n v="0.79428571428571426"/>
    <n v="4.5950155763239874E-2"/>
    <n v="0.95404984423676009"/>
    <s v="00:06:01"/>
    <n v="361.59020408163263"/>
    <n v="43.611428571428569"/>
    <n v="61.96153846153846"/>
  </r>
  <r>
    <d v="2020-09-29T00:00:00"/>
    <s v="Martes"/>
    <x v="5"/>
    <n v="40"/>
    <x v="4"/>
    <x v="144"/>
    <n v="1319"/>
    <n v="9"/>
    <n v="22"/>
    <n v="31"/>
    <n v="1056"/>
    <n v="1319"/>
    <n v="0"/>
    <n v="0"/>
    <n v="0.80060652009097799"/>
    <n v="2.2962962962962963E-2"/>
    <n v="0.97703703703703704"/>
    <s v="00:06:28"/>
    <n v="388.98711144806674"/>
    <n v="25.263078089461715"/>
    <n v="63.926328502415458"/>
  </r>
  <r>
    <d v="2020-09-30T00:00:00"/>
    <s v="Miércoles"/>
    <x v="5"/>
    <n v="40"/>
    <x v="4"/>
    <x v="145"/>
    <n v="1190"/>
    <n v="7"/>
    <n v="20"/>
    <n v="27"/>
    <n v="994"/>
    <n v="1190"/>
    <n v="0"/>
    <n v="0"/>
    <n v="0.83529411764705885"/>
    <n v="2.2185702547247329E-2"/>
    <n v="0.97781429745275272"/>
    <s v="00:05:46"/>
    <n v="346.74705882352941"/>
    <n v="24.595798319327731"/>
    <n v="61.13321167883211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7">
  <r>
    <d v="2020-04-01T00:00:00"/>
    <s v="Miércoles"/>
    <x v="0"/>
    <n v="14"/>
    <n v="1"/>
    <n v="2784"/>
    <n v="0.35847701149425287"/>
    <n v="998"/>
    <n v="974"/>
    <n v="6"/>
    <n v="18"/>
    <n v="24"/>
    <n v="892"/>
    <n v="506"/>
    <n v="468"/>
    <n v="0"/>
    <n v="0.91581108829568791"/>
    <n v="2.4048096192384769E-2"/>
    <n v="0.97595190380761521"/>
    <s v="00:08:51"/>
    <n v="531.82443531827516"/>
    <n v="11.66735112936345"/>
    <n v="91.589944134078209"/>
  </r>
  <r>
    <d v="2020-04-02T00:00:00"/>
    <s v="Jueves"/>
    <x v="0"/>
    <n v="14"/>
    <n v="1"/>
    <n v="2784"/>
    <n v="0.34734195402298851"/>
    <n v="967"/>
    <n v="952"/>
    <n v="5"/>
    <n v="10"/>
    <n v="15"/>
    <n v="896"/>
    <n v="505"/>
    <n v="447"/>
    <n v="0"/>
    <n v="0.94117647058823528"/>
    <n v="1.5511892450879007E-2"/>
    <n v="0.98448810754912097"/>
    <s v="00:08:59"/>
    <n v="539.9600840336135"/>
    <n v="9.2920168067226889"/>
    <n v="97.694976076555022"/>
  </r>
  <r>
    <d v="2020-04-03T00:00:00"/>
    <s v="Viernes"/>
    <x v="0"/>
    <n v="14"/>
    <n v="1"/>
    <n v="2784"/>
    <n v="0.26077586206896552"/>
    <n v="726"/>
    <n v="719"/>
    <n v="2"/>
    <n v="5"/>
    <n v="7"/>
    <n v="703"/>
    <n v="345"/>
    <n v="374"/>
    <n v="0"/>
    <n v="0.97774687065368571"/>
    <n v="9.6418732782369149E-3"/>
    <n v="0.99035812672176304"/>
    <s v="00:09:24"/>
    <n v="564.74965229485395"/>
    <n v="6.3908205841446453"/>
    <n v="91.807283763277695"/>
  </r>
  <r>
    <d v="2020-04-04T00:00:00"/>
    <s v="Sábado"/>
    <x v="0"/>
    <n v="14"/>
    <n v="1"/>
    <n v="2784"/>
    <n v="3.3405172413793101E-2"/>
    <n v="93"/>
    <n v="89"/>
    <n v="1"/>
    <n v="3"/>
    <n v="4"/>
    <n v="82"/>
    <n v="44"/>
    <n v="45"/>
    <n v="0"/>
    <n v="0.9213483146067416"/>
    <n v="4.3010752688172046E-2"/>
    <n v="0.956989247311828"/>
    <s v="00:07:56"/>
    <n v="476.70786516853934"/>
    <n v="25.606741573033709"/>
    <n v="106.7"/>
  </r>
  <r>
    <d v="2020-04-06T00:00:00"/>
    <s v="Lunes"/>
    <x v="0"/>
    <n v="15"/>
    <n v="2"/>
    <n v="2609"/>
    <n v="0.3583748562667689"/>
    <n v="935"/>
    <n v="902"/>
    <n v="11"/>
    <n v="22"/>
    <n v="33"/>
    <n v="812"/>
    <n v="450"/>
    <n v="452"/>
    <n v="0"/>
    <n v="0.90022172949002222"/>
    <n v="3.5294117647058823E-2"/>
    <n v="0.96470588235294119"/>
    <s v="00:09:19"/>
    <n v="559.72616407982264"/>
    <n v="23.777161862527716"/>
    <n v="79.28025477707007"/>
  </r>
  <r>
    <d v="2020-04-07T00:00:00"/>
    <s v="Martes"/>
    <x v="0"/>
    <n v="15"/>
    <n v="2"/>
    <n v="2609"/>
    <n v="0.32387888079724031"/>
    <n v="845"/>
    <n v="826"/>
    <n v="6"/>
    <n v="13"/>
    <n v="19"/>
    <n v="790"/>
    <n v="420"/>
    <n v="406"/>
    <n v="0"/>
    <n v="0.95641646489104115"/>
    <n v="2.2485207100591716E-2"/>
    <n v="0.97751479289940824"/>
    <s v="00:09:10"/>
    <n v="550.66101694915255"/>
    <n v="8.2312348668280872"/>
    <n v="86.507177033492823"/>
  </r>
  <r>
    <d v="2020-04-08T00:00:00"/>
    <s v="Miércoles"/>
    <x v="0"/>
    <n v="15"/>
    <n v="2"/>
    <n v="2609"/>
    <n v="0.29129934840935223"/>
    <n v="760"/>
    <n v="743"/>
    <n v="2"/>
    <n v="15"/>
    <n v="17"/>
    <n v="712"/>
    <n v="334"/>
    <n v="409"/>
    <n v="0"/>
    <n v="0.95827725437415878"/>
    <n v="2.2368421052631579E-2"/>
    <n v="0.97763157894736841"/>
    <s v="00:10:10"/>
    <n v="610.45356662180347"/>
    <n v="8.3257065948855988"/>
    <n v="90.942782834850462"/>
  </r>
  <r>
    <d v="2020-04-11T00:00:00"/>
    <s v="Sábado"/>
    <x v="0"/>
    <n v="15"/>
    <n v="2"/>
    <n v="2609"/>
    <n v="2.6446914526638558E-2"/>
    <n v="69"/>
    <n v="68"/>
    <n v="0"/>
    <n v="1"/>
    <n v="1"/>
    <n v="67"/>
    <n v="37"/>
    <n v="31"/>
    <n v="0"/>
    <n v="0.98529411764705888"/>
    <n v="1.4492753623188406E-2"/>
    <n v="0.98550724637681164"/>
    <s v="00:11:34"/>
    <n v="694.08823529411768"/>
    <n v="1.7647058823529411"/>
    <n v="89.25"/>
  </r>
  <r>
    <d v="2020-04-13T00:00:00"/>
    <s v="Lunes"/>
    <x v="0"/>
    <n v="16"/>
    <n v="3"/>
    <n v="5581"/>
    <n v="0.22504927432359792"/>
    <n v="1256"/>
    <n v="1171"/>
    <n v="26"/>
    <n v="59"/>
    <n v="85"/>
    <n v="779"/>
    <n v="616"/>
    <n v="555"/>
    <n v="0"/>
    <n v="0.6652433817250214"/>
    <n v="6.7675159235668789E-2"/>
    <n v="0.9323248407643312"/>
    <s v="00:09:16"/>
    <n v="556.54995730145174"/>
    <n v="46.141759180187876"/>
    <n v="80.46252465483235"/>
  </r>
  <r>
    <d v="2020-04-14T00:00:00"/>
    <s v="Martes"/>
    <x v="0"/>
    <n v="16"/>
    <n v="3"/>
    <n v="5581"/>
    <n v="0.20641462103565669"/>
    <n v="1152"/>
    <n v="1107"/>
    <n v="12"/>
    <n v="33"/>
    <n v="45"/>
    <n v="891"/>
    <n v="493"/>
    <n v="614"/>
    <n v="0"/>
    <n v="0.80487804878048785"/>
    <n v="3.90625E-2"/>
    <n v="0.9609375"/>
    <s v="00:08:29"/>
    <n v="509.32700993676605"/>
    <n v="24.008130081300813"/>
    <n v="79.471428571428575"/>
  </r>
  <r>
    <d v="2020-04-15T00:00:00"/>
    <s v="Miércoles"/>
    <x v="0"/>
    <n v="16"/>
    <n v="3"/>
    <n v="5581"/>
    <n v="0.1913635549184734"/>
    <n v="1068"/>
    <n v="1062"/>
    <n v="5"/>
    <n v="1"/>
    <n v="6"/>
    <n v="1040"/>
    <n v="492"/>
    <n v="570"/>
    <n v="0"/>
    <n v="0.9792843691148776"/>
    <n v="5.6179775280898875E-3"/>
    <n v="0.9943820224719101"/>
    <s v="00:08:36"/>
    <n v="516.51506591337102"/>
    <n v="2.847457627118644"/>
    <n v="88.275265957446805"/>
  </r>
  <r>
    <d v="2020-04-16T00:00:00"/>
    <s v="Jueves"/>
    <x v="0"/>
    <n v="16"/>
    <n v="3"/>
    <n v="5581"/>
    <n v="0.1802544346891238"/>
    <n v="1006"/>
    <n v="993"/>
    <n v="4"/>
    <n v="9"/>
    <n v="13"/>
    <n v="965"/>
    <n v="428"/>
    <n v="565"/>
    <n v="0"/>
    <n v="0.97180261832829806"/>
    <n v="1.2922465208747515E-2"/>
    <n v="0.98707753479125249"/>
    <s v="00:08:39"/>
    <n v="519.50151057401808"/>
    <n v="4.764350453172205"/>
    <n v="83.872537659327932"/>
  </r>
  <r>
    <d v="2020-04-17T00:00:00"/>
    <s v="Viernes"/>
    <x v="0"/>
    <n v="16"/>
    <n v="3"/>
    <n v="5581"/>
    <n v="0.1705787493280774"/>
    <n v="952"/>
    <n v="945"/>
    <n v="4"/>
    <n v="3"/>
    <n v="7"/>
    <n v="863"/>
    <n v="434"/>
    <n v="511"/>
    <n v="0"/>
    <n v="0.91322751322751328"/>
    <n v="7.3529411764705881E-3"/>
    <n v="0.99264705882352944"/>
    <s v="00:09:03"/>
    <n v="543.3481481481482"/>
    <n v="8.431746031746032"/>
    <n v="85.348314606741567"/>
  </r>
  <r>
    <d v="2020-04-18T00:00:00"/>
    <s v="Sábado"/>
    <x v="0"/>
    <n v="16"/>
    <n v="3"/>
    <n v="5581"/>
    <n v="2.6339365705070776E-2"/>
    <n v="147"/>
    <n v="140"/>
    <n v="3"/>
    <n v="4"/>
    <n v="7"/>
    <n v="109"/>
    <n v="66"/>
    <n v="74"/>
    <n v="0"/>
    <n v="0.77857142857142858"/>
    <n v="4.7619047619047616E-2"/>
    <n v="0.95238095238095233"/>
    <s v="00:08:28"/>
    <n v="508.82142857142856"/>
    <n v="47.714285714285715"/>
    <n v="80.794117647058826"/>
  </r>
  <r>
    <d v="2020-04-20T00:00:00"/>
    <s v="Lunes"/>
    <x v="0"/>
    <n v="17"/>
    <n v="4"/>
    <n v="6850"/>
    <n v="0.18729927007299271"/>
    <n v="1283"/>
    <n v="1229"/>
    <n v="20"/>
    <n v="34"/>
    <n v="54"/>
    <n v="901"/>
    <n v="550"/>
    <n v="679"/>
    <n v="0"/>
    <n v="0.7331163547599675"/>
    <n v="4.2088854247856584E-2"/>
    <n v="0.95791114575214342"/>
    <s v="00:08:46"/>
    <n v="526.89991863303499"/>
    <n v="29.628966639544345"/>
    <n v="81.509683995922529"/>
  </r>
  <r>
    <d v="2020-04-21T00:00:00"/>
    <s v="Martes"/>
    <x v="0"/>
    <n v="17"/>
    <n v="4"/>
    <n v="6850"/>
    <n v="0.18934306569343065"/>
    <n v="1297"/>
    <n v="1243"/>
    <n v="18"/>
    <n v="36"/>
    <n v="54"/>
    <n v="909"/>
    <n v="574"/>
    <n v="669"/>
    <n v="0"/>
    <n v="0.73129525341914725"/>
    <n v="4.163454124903624E-2"/>
    <n v="0.95836545875096379"/>
    <s v="00:08:10"/>
    <n v="490.26226870474659"/>
    <n v="31.284794851166534"/>
    <n v="79.320707070707073"/>
  </r>
  <r>
    <d v="2020-04-22T00:00:00"/>
    <s v="Miércoles"/>
    <x v="0"/>
    <n v="17"/>
    <n v="4"/>
    <n v="6850"/>
    <n v="0.20408759124087592"/>
    <n v="1398"/>
    <n v="1290"/>
    <n v="31"/>
    <n v="77"/>
    <n v="108"/>
    <n v="859"/>
    <n v="596"/>
    <n v="694"/>
    <n v="0"/>
    <n v="0.66589147286821704"/>
    <n v="7.7253218884120178E-2"/>
    <n v="0.92274678111587982"/>
    <s v="00:08:17"/>
    <n v="497.35348837209301"/>
    <n v="42.359689922480619"/>
    <n v="80.682393555811274"/>
  </r>
  <r>
    <d v="2020-04-23T00:00:00"/>
    <s v="Jueves"/>
    <x v="0"/>
    <n v="17"/>
    <n v="4"/>
    <n v="6850"/>
    <n v="0.20335766423357665"/>
    <n v="1393"/>
    <n v="1346"/>
    <n v="18"/>
    <n v="29"/>
    <n v="47"/>
    <n v="1154"/>
    <n v="594"/>
    <n v="752"/>
    <n v="0"/>
    <n v="0.85735512630014854"/>
    <n v="3.3740129217516152E-2"/>
    <n v="0.96625987078248388"/>
    <s v="00:08:41"/>
    <n v="521.31203566121837"/>
    <n v="14.914561664190193"/>
    <n v="89.858500527983111"/>
  </r>
  <r>
    <d v="2020-04-24T00:00:00"/>
    <s v="Viernes"/>
    <x v="0"/>
    <n v="17"/>
    <n v="4"/>
    <n v="6850"/>
    <n v="0.19094890510948906"/>
    <n v="1308"/>
    <n v="1286"/>
    <n v="3"/>
    <n v="19"/>
    <n v="22"/>
    <n v="1156"/>
    <n v="621"/>
    <n v="665"/>
    <n v="0"/>
    <n v="0.89891135303265945"/>
    <n v="1.6819571865443424E-2"/>
    <n v="0.98318042813455653"/>
    <s v="00:08:20"/>
    <n v="500.12208398133748"/>
    <n v="17.150855365474339"/>
    <n v="107.62950450450451"/>
  </r>
  <r>
    <d v="2020-04-25T00:00:00"/>
    <s v="Sábado"/>
    <x v="0"/>
    <n v="17"/>
    <n v="4"/>
    <n v="6850"/>
    <n v="2.4963503649635038E-2"/>
    <n v="171"/>
    <n v="162"/>
    <n v="1"/>
    <n v="8"/>
    <n v="9"/>
    <n v="158"/>
    <n v="66"/>
    <n v="96"/>
    <n v="0"/>
    <n v="0.97530864197530864"/>
    <n v="5.2631578947368418E-2"/>
    <n v="0.94736842105263153"/>
    <s v="00:07:14"/>
    <n v="434.09259259259261"/>
    <n v="4.7654320987654319"/>
    <n v="73.788461538461533"/>
  </r>
  <r>
    <d v="2020-04-27T00:00:00"/>
    <s v="Lunes"/>
    <x v="0"/>
    <n v="18"/>
    <n v="5"/>
    <n v="7788"/>
    <n v="0.25924499229583975"/>
    <n v="2019"/>
    <n v="1746"/>
    <n v="61"/>
    <n v="212"/>
    <n v="273"/>
    <n v="825"/>
    <n v="877"/>
    <n v="869"/>
    <n v="0"/>
    <n v="0.47250859106529208"/>
    <n v="0.13521545319465081"/>
    <n v="0.86478454680534922"/>
    <s v="00:08:26"/>
    <n v="506.0635738831615"/>
    <n v="81.929553264604806"/>
    <n v="100.23399209486166"/>
  </r>
  <r>
    <d v="2020-04-28T00:00:00"/>
    <s v="Martes"/>
    <x v="0"/>
    <n v="18"/>
    <n v="5"/>
    <n v="7788"/>
    <n v="0.24601951720595788"/>
    <n v="1916"/>
    <n v="1625"/>
    <n v="49"/>
    <n v="242"/>
    <n v="291"/>
    <n v="579"/>
    <n v="823"/>
    <n v="802"/>
    <n v="0"/>
    <n v="0.35630769230769233"/>
    <n v="0.15187891440501045"/>
    <n v="0.84812108559498955"/>
    <s v="00:08:34"/>
    <n v="514.11938461538466"/>
    <n v="117.3003076923077"/>
    <n v="98.380722891566265"/>
  </r>
  <r>
    <d v="2020-04-29T00:00:00"/>
    <s v="Miércoles"/>
    <x v="0"/>
    <n v="18"/>
    <n v="5"/>
    <n v="7788"/>
    <n v="0.24036979969183359"/>
    <n v="1872"/>
    <n v="1561"/>
    <n v="65"/>
    <n v="246"/>
    <n v="311"/>
    <n v="564"/>
    <n v="781"/>
    <n v="780"/>
    <n v="0"/>
    <n v="0.36130685458039719"/>
    <n v="0.16613247863247863"/>
    <n v="0.8338675213675214"/>
    <s v="00:09:07"/>
    <n v="547.34336963484941"/>
    <n v="122.65022421524664"/>
    <n v="101.00257069408741"/>
  </r>
  <r>
    <d v="2020-04-30T00:00:00"/>
    <s v="Jueves"/>
    <x v="0"/>
    <n v="18"/>
    <n v="5"/>
    <n v="7788"/>
    <n v="0.25436569080636878"/>
    <n v="1981"/>
    <n v="1548"/>
    <n v="105"/>
    <n v="328"/>
    <n v="433"/>
    <n v="276"/>
    <n v="745"/>
    <n v="803"/>
    <n v="0"/>
    <n v="0.17829457364341086"/>
    <n v="0.21857647652700657"/>
    <n v="0.78142352347299349"/>
    <s v="00:09:17"/>
    <n v="557.78229974160206"/>
    <n v="241.60206718346254"/>
    <n v="101.27568922305764"/>
  </r>
  <r>
    <d v="2020-05-02T00:00:00"/>
    <s v="Sábado"/>
    <x v="1"/>
    <n v="18"/>
    <n v="1"/>
    <n v="10777"/>
    <n v="2.0506634499396863E-2"/>
    <n v="221"/>
    <n v="218"/>
    <n v="1"/>
    <n v="2"/>
    <n v="3"/>
    <n v="207"/>
    <n v="112"/>
    <n v="106"/>
    <n v="0"/>
    <n v="0.94954128440366969"/>
    <n v="1.3574660633484163E-2"/>
    <n v="0.98642533936651589"/>
    <s v="00:08:49"/>
    <n v="529.98165137614683"/>
    <n v="5.4357798165137616"/>
    <n v="91.608247422680407"/>
  </r>
  <r>
    <d v="2020-05-04T00:00:00"/>
    <s v="Lunes"/>
    <x v="1"/>
    <n v="19"/>
    <n v="1"/>
    <n v="10777"/>
    <n v="0.21740744177414864"/>
    <n v="2343"/>
    <n v="1611"/>
    <n v="96"/>
    <n v="636"/>
    <n v="732"/>
    <n v="330"/>
    <n v="796"/>
    <n v="815"/>
    <n v="0"/>
    <n v="0.2048417132216015"/>
    <n v="0.31241997439180536"/>
    <n v="0.68758002560819464"/>
    <s v="00:09:18"/>
    <n v="558.24518932340163"/>
    <n v="409.58783364369958"/>
    <n v="104.96067848882035"/>
  </r>
  <r>
    <d v="2020-05-05T00:00:00"/>
    <s v="Martes"/>
    <x v="1"/>
    <n v="19"/>
    <n v="1"/>
    <n v="10777"/>
    <n v="0.1904054931799202"/>
    <n v="2052"/>
    <n v="1640"/>
    <n v="87"/>
    <n v="325"/>
    <n v="412"/>
    <n v="313"/>
    <n v="845"/>
    <n v="795"/>
    <n v="0"/>
    <n v="0.19085365853658537"/>
    <n v="0.20077972709551656"/>
    <n v="0.79922027290448339"/>
    <s v="00:09:59"/>
    <n v="599.23414634146343"/>
    <n v="226.81341463414634"/>
    <n v="106.47406866325785"/>
  </r>
  <r>
    <d v="2020-05-06T00:00:00"/>
    <s v="Miércoles"/>
    <x v="1"/>
    <n v="19"/>
    <n v="1"/>
    <n v="10777"/>
    <n v="0.2177786025795676"/>
    <n v="2347"/>
    <n v="1831"/>
    <n v="100"/>
    <n v="416"/>
    <n v="516"/>
    <n v="315"/>
    <n v="992"/>
    <n v="839"/>
    <n v="0"/>
    <n v="0.17203713817586019"/>
    <n v="0.21985513421389008"/>
    <n v="0.78014486578610998"/>
    <s v="00:10:01"/>
    <n v="601.94101583833969"/>
    <n v="276.37629710540688"/>
    <n v="106.1813826146475"/>
  </r>
  <r>
    <d v="2020-05-07T00:00:00"/>
    <s v="Jueves"/>
    <x v="1"/>
    <n v="19"/>
    <n v="1"/>
    <n v="10777"/>
    <n v="0.18029136123225387"/>
    <n v="1943"/>
    <n v="1817"/>
    <n v="41"/>
    <n v="85"/>
    <n v="126"/>
    <n v="1294"/>
    <n v="946"/>
    <n v="871"/>
    <n v="0"/>
    <n v="0.71216290588882769"/>
    <n v="6.4848172928461137E-2"/>
    <n v="0.93515182707153888"/>
    <s v="00:09:54"/>
    <n v="594.27738029719319"/>
    <n v="58.461750137589434"/>
    <n v="104.34285714285714"/>
  </r>
  <r>
    <d v="2020-05-08T00:00:00"/>
    <s v="Viernes"/>
    <x v="1"/>
    <n v="19"/>
    <n v="1"/>
    <n v="10777"/>
    <n v="0.15059849679873805"/>
    <n v="1623"/>
    <n v="1584"/>
    <n v="15"/>
    <n v="24"/>
    <n v="39"/>
    <n v="1337"/>
    <n v="834"/>
    <n v="750"/>
    <n v="0"/>
    <n v="0.84406565656565657"/>
    <n v="2.4029574861367836E-2"/>
    <n v="0.97597042513863219"/>
    <s v="00:09:13"/>
    <n v="553.53345959595958"/>
    <n v="18.682449494949495"/>
    <n v="102.17933390264731"/>
  </r>
  <r>
    <d v="2020-05-09T00:00:00"/>
    <s v="Sábado"/>
    <x v="1"/>
    <n v="19"/>
    <n v="1"/>
    <n v="10777"/>
    <n v="2.301196993597476E-2"/>
    <n v="248"/>
    <n v="245"/>
    <n v="0"/>
    <n v="3"/>
    <n v="3"/>
    <n v="241"/>
    <n v="111"/>
    <n v="134"/>
    <n v="0"/>
    <n v="0.98367346938775513"/>
    <n v="1.2096774193548387E-2"/>
    <n v="0.98790322580645162"/>
    <s v="00:09:12"/>
    <n v="552.65306122448976"/>
    <n v="5.2612244897959188"/>
    <n v="91.913669064748206"/>
  </r>
  <r>
    <d v="2020-05-11T00:00:00"/>
    <s v="Lunes"/>
    <x v="1"/>
    <n v="20"/>
    <n v="2"/>
    <n v="12220"/>
    <n v="0.21931260229132571"/>
    <n v="2680"/>
    <n v="2189"/>
    <n v="92"/>
    <n v="399"/>
    <n v="491"/>
    <n v="687"/>
    <n v="1177"/>
    <n v="1012"/>
    <n v="0"/>
    <n v="0.31384193695751483"/>
    <n v="0.18320895522388059"/>
    <n v="0.81679104477611941"/>
    <s v="00:10:14"/>
    <n v="614.321608040201"/>
    <n v="221.01598903608954"/>
    <n v="110.33805476864967"/>
  </r>
  <r>
    <d v="2020-05-12T00:00:00"/>
    <s v="Martes"/>
    <x v="1"/>
    <n v="20"/>
    <n v="2"/>
    <n v="12220"/>
    <n v="0.19288052373158757"/>
    <n v="2357"/>
    <n v="2085"/>
    <n v="81"/>
    <n v="191"/>
    <n v="272"/>
    <n v="590"/>
    <n v="1159"/>
    <n v="926"/>
    <n v="0"/>
    <n v="0.28297362110311752"/>
    <n v="0.11540093338990241"/>
    <n v="0.88459906661009757"/>
    <s v="00:10:40"/>
    <n v="640.02541966426861"/>
    <n v="133.10023980815347"/>
    <n v="118.45641310383121"/>
  </r>
  <r>
    <d v="2020-05-13T00:00:00"/>
    <s v="Miércoles"/>
    <x v="1"/>
    <n v="20"/>
    <n v="2"/>
    <n v="12220"/>
    <n v="0.20826513911620295"/>
    <n v="2545"/>
    <n v="2065"/>
    <n v="101"/>
    <n v="379"/>
    <n v="480"/>
    <n v="479"/>
    <n v="1100"/>
    <n v="965"/>
    <n v="0"/>
    <n v="0.23196125907990314"/>
    <n v="0.18860510805500982"/>
    <n v="0.81139489194499015"/>
    <s v="00:10:24"/>
    <n v="624.56416464891038"/>
    <n v="205.95690072639226"/>
    <n v="116.78586387434555"/>
  </r>
  <r>
    <d v="2020-05-14T00:00:00"/>
    <s v="Jueves"/>
    <x v="1"/>
    <n v="20"/>
    <n v="2"/>
    <n v="12220"/>
    <n v="0.19091653027823241"/>
    <n v="2333"/>
    <n v="2084"/>
    <n v="61"/>
    <n v="188"/>
    <n v="249"/>
    <n v="831"/>
    <n v="1107"/>
    <n v="977"/>
    <n v="0"/>
    <n v="0.3987523992322457"/>
    <n v="0.10672953279039862"/>
    <n v="0.89327046720960135"/>
    <s v="00:10:24"/>
    <n v="624.84932821497125"/>
    <n v="104.40451055662189"/>
    <n v="100.74382129277566"/>
  </r>
  <r>
    <d v="2020-05-15T00:00:00"/>
    <s v="Viernes"/>
    <x v="1"/>
    <n v="20"/>
    <n v="2"/>
    <n v="12220"/>
    <n v="0.16366612111292964"/>
    <n v="2000"/>
    <n v="1938"/>
    <n v="25"/>
    <n v="37"/>
    <n v="62"/>
    <n v="1343"/>
    <n v="975"/>
    <n v="963"/>
    <n v="0"/>
    <n v="0.69298245614035092"/>
    <n v="3.1E-2"/>
    <n v="0.96899999999999997"/>
    <s v="00:10:32"/>
    <n v="632.1506707946337"/>
    <n v="25.072239422084625"/>
    <n v="101.38779626828038"/>
  </r>
  <r>
    <d v="2020-05-16T00:00:00"/>
    <s v="Sábado"/>
    <x v="1"/>
    <n v="20"/>
    <n v="2"/>
    <n v="12220"/>
    <n v="2.4959083469721768E-2"/>
    <n v="305"/>
    <n v="305"/>
    <n v="0"/>
    <n v="0"/>
    <n v="0"/>
    <n v="296"/>
    <n v="155"/>
    <n v="150"/>
    <n v="0"/>
    <n v="0.97049180327868856"/>
    <n v="0"/>
    <n v="1"/>
    <s v="00:08:48"/>
    <n v="528.49836065573766"/>
    <n v="3.695081967213115"/>
    <n v="95.419512195121953"/>
  </r>
  <r>
    <d v="2020-05-18T00:00:00"/>
    <s v="Lunes"/>
    <x v="1"/>
    <n v="21"/>
    <n v="3"/>
    <n v="13727"/>
    <n v="0.21038828585998398"/>
    <n v="2888"/>
    <n v="2292"/>
    <n v="97"/>
    <n v="499"/>
    <n v="596"/>
    <n v="578"/>
    <n v="1292"/>
    <n v="1000"/>
    <n v="0"/>
    <n v="0.25218150087260033"/>
    <n v="0.20637119113573407"/>
    <n v="0.7936288088642659"/>
    <s v="00:10:34"/>
    <n v="634.24127399650956"/>
    <n v="265.19328097731238"/>
    <n v="99.916484477481418"/>
  </r>
  <r>
    <d v="2020-05-19T00:00:00"/>
    <s v="Martes"/>
    <x v="1"/>
    <n v="21"/>
    <n v="3"/>
    <n v="13727"/>
    <n v="0.18605667662271436"/>
    <n v="2554"/>
    <n v="2309"/>
    <n v="63"/>
    <n v="182"/>
    <n v="245"/>
    <n v="1190"/>
    <n v="1326"/>
    <n v="983"/>
    <n v="0"/>
    <n v="0.51537462104807275"/>
    <n v="9.592795614722005E-2"/>
    <n v="0.90407204385277995"/>
    <s v="00:09:50"/>
    <n v="590.3235166738848"/>
    <n v="88.801212646167173"/>
    <n v="96.310454908220265"/>
  </r>
  <r>
    <d v="2020-05-20T00:00:00"/>
    <s v="Miércoles"/>
    <x v="1"/>
    <n v="21"/>
    <n v="3"/>
    <n v="13727"/>
    <n v="0.18532818532818532"/>
    <n v="2544"/>
    <n v="2265"/>
    <n v="70"/>
    <n v="209"/>
    <n v="279"/>
    <n v="979"/>
    <n v="1258"/>
    <n v="1007"/>
    <n v="0"/>
    <n v="0.43222958057395144"/>
    <n v="0.10966981132075472"/>
    <n v="0.89033018867924529"/>
    <s v="00:10:36"/>
    <n v="636.25739514348788"/>
    <n v="122.44988962472407"/>
    <n v="97.160103851146687"/>
  </r>
  <r>
    <d v="2020-05-21T00:00:00"/>
    <s v="Jueves"/>
    <x v="1"/>
    <n v="21"/>
    <n v="3"/>
    <n v="13727"/>
    <n v="0.18430829751584468"/>
    <n v="2530"/>
    <n v="2303"/>
    <n v="60"/>
    <n v="167"/>
    <n v="227"/>
    <n v="1038"/>
    <n v="1240"/>
    <n v="1063"/>
    <n v="0"/>
    <n v="0.45071645679548417"/>
    <n v="8.9723320158102762E-2"/>
    <n v="0.9102766798418972"/>
    <s v="00:10:23"/>
    <n v="623.3912288319583"/>
    <n v="100.24446374294399"/>
    <n v="98.306183368869938"/>
  </r>
  <r>
    <d v="2020-05-22T00:00:00"/>
    <s v="Viernes"/>
    <x v="1"/>
    <n v="21"/>
    <n v="3"/>
    <n v="13727"/>
    <n v="0.20084504990165367"/>
    <n v="2757"/>
    <n v="2471"/>
    <n v="90"/>
    <n v="196"/>
    <n v="286"/>
    <n v="927"/>
    <n v="1435"/>
    <n v="1036"/>
    <n v="0"/>
    <n v="0.37515176042088222"/>
    <n v="0.10373594486760972"/>
    <n v="0.89626405513239027"/>
    <s v="00:10:43"/>
    <n v="643.92027519222984"/>
    <n v="105.39740995548361"/>
    <n v="91.262799856784824"/>
  </r>
  <r>
    <d v="2020-05-23T00:00:00"/>
    <s v="Sábado"/>
    <x v="1"/>
    <n v="21"/>
    <n v="3"/>
    <n v="13727"/>
    <n v="3.3073504771617981E-2"/>
    <n v="454"/>
    <n v="454"/>
    <n v="0"/>
    <n v="0"/>
    <n v="0"/>
    <n v="449"/>
    <n v="282"/>
    <n v="172"/>
    <n v="0"/>
    <n v="0.98898678414096919"/>
    <n v="0"/>
    <n v="1"/>
    <s v="00:09:39"/>
    <n v="579.14537444933922"/>
    <n v="1.9757709251101323"/>
    <n v="86.564159292035399"/>
  </r>
  <r>
    <d v="2020-05-26T00:00:00"/>
    <s v="Martes"/>
    <x v="1"/>
    <n v="22"/>
    <n v="4"/>
    <n v="14703"/>
    <n v="0.25919880296538123"/>
    <n v="3811"/>
    <n v="2533"/>
    <n v="144"/>
    <n v="1134"/>
    <n v="1278"/>
    <n v="352"/>
    <n v="1540"/>
    <n v="993"/>
    <n v="0"/>
    <n v="0.13896565337544414"/>
    <n v="0.33534505379165575"/>
    <n v="0.66465494620834431"/>
    <s v="00:10:16"/>
    <n v="616.34622976707465"/>
    <n v="534.4015001973944"/>
    <n v="90.214096916299553"/>
  </r>
  <r>
    <d v="2020-05-27T00:00:00"/>
    <s v="Miércoles"/>
    <x v="1"/>
    <n v="22"/>
    <n v="4"/>
    <n v="14703"/>
    <n v="0.25845065632864039"/>
    <n v="3800"/>
    <n v="2230"/>
    <n v="123"/>
    <n v="1447"/>
    <n v="1570"/>
    <n v="318"/>
    <n v="1311"/>
    <n v="919"/>
    <n v="0"/>
    <n v="0.14260089686098654"/>
    <n v="0.41315789473684211"/>
    <n v="0.58684210526315794"/>
    <s v="00:11:41"/>
    <n v="701.16950672645737"/>
    <n v="460.36905829596412"/>
    <n v="93.328848560700877"/>
  </r>
  <r>
    <d v="2020-05-28T00:00:00"/>
    <s v="Jueves"/>
    <x v="1"/>
    <n v="22"/>
    <n v="4"/>
    <n v="14703"/>
    <n v="0.23267360402638917"/>
    <n v="3421"/>
    <n v="2175"/>
    <n v="106"/>
    <n v="1140"/>
    <n v="1246"/>
    <n v="352"/>
    <n v="1274"/>
    <n v="901"/>
    <n v="0"/>
    <n v="0.16183908045977011"/>
    <n v="0.36422098801520025"/>
    <n v="0.6357790119847998"/>
    <s v="00:11:22"/>
    <n v="682.78804597701151"/>
    <n v="412.18850574712644"/>
    <n v="101.50338439615247"/>
  </r>
  <r>
    <d v="2020-05-29T00:00:00"/>
    <s v="Viernes"/>
    <x v="1"/>
    <n v="22"/>
    <n v="4"/>
    <n v="14703"/>
    <n v="0.22389988437733796"/>
    <n v="3292"/>
    <n v="2131"/>
    <n v="108"/>
    <n v="1053"/>
    <n v="1161"/>
    <n v="365"/>
    <n v="1258"/>
    <n v="873"/>
    <n v="0"/>
    <n v="0.17128108869075551"/>
    <n v="0.35267314702308628"/>
    <n v="0.64732685297691372"/>
    <s v="00:11:07"/>
    <n v="667.24354763022052"/>
    <n v="361.40403566400749"/>
    <n v="95.767863894139893"/>
  </r>
  <r>
    <d v="2020-05-30T00:00:00"/>
    <s v="Sábado"/>
    <x v="1"/>
    <n v="22"/>
    <n v="4"/>
    <n v="14703"/>
    <n v="2.577705230225124E-2"/>
    <n v="379"/>
    <n v="374"/>
    <n v="2"/>
    <n v="3"/>
    <n v="5"/>
    <n v="355"/>
    <n v="216"/>
    <n v="158"/>
    <n v="0"/>
    <n v="0.94919786096256686"/>
    <n v="1.3192612137203167E-2"/>
    <n v="0.98680738786279687"/>
    <s v="00:10:48"/>
    <n v="648.46256684491982"/>
    <n v="4.9385026737967914"/>
    <n v="95.422391857506355"/>
  </r>
  <r>
    <d v="2020-06-01T00:00:00"/>
    <s v="Lunes"/>
    <x v="2"/>
    <n v="23"/>
    <n v="1"/>
    <n v="15044"/>
    <n v="0.22706726934325977"/>
    <n v="3416"/>
    <n v="2750"/>
    <n v="98"/>
    <n v="568"/>
    <n v="666"/>
    <n v="696"/>
    <n v="1698"/>
    <n v="1052"/>
    <n v="0"/>
    <n v="0.25309090909090909"/>
    <n v="0.19496487119437939"/>
    <n v="0.80503512880562056"/>
    <s v="00:10:26"/>
    <n v="626.82254545454543"/>
    <n v="205.41345454545456"/>
    <n v="93.155835962145105"/>
  </r>
  <r>
    <d v="2020-06-02T00:00:00"/>
    <s v="Martes"/>
    <x v="2"/>
    <n v="23"/>
    <n v="1"/>
    <n v="15044"/>
    <n v="0.20985110342993885"/>
    <n v="3157"/>
    <n v="3071"/>
    <n v="34"/>
    <n v="52"/>
    <n v="86"/>
    <n v="2198"/>
    <n v="2111"/>
    <n v="960"/>
    <n v="0"/>
    <n v="0.71572777596873982"/>
    <n v="2.7241051631295535E-2"/>
    <n v="0.97275894836870447"/>
    <s v="00:10:02"/>
    <n v="602.77303809833927"/>
    <n v="24.9469228264409"/>
    <n v="98.565810854728639"/>
  </r>
  <r>
    <d v="2020-06-03T00:00:00"/>
    <s v="Miércoles"/>
    <x v="2"/>
    <n v="23"/>
    <n v="1"/>
    <n v="15044"/>
    <n v="0.20187450146237704"/>
    <n v="3037"/>
    <n v="2965"/>
    <n v="34"/>
    <n v="38"/>
    <n v="72"/>
    <n v="2401"/>
    <n v="1822"/>
    <n v="1143"/>
    <n v="0"/>
    <n v="0.80978077571669482"/>
    <n v="2.3707606190319395E-2"/>
    <n v="0.97629239380968058"/>
    <s v="00:10:29"/>
    <n v="629.09241146711634"/>
    <n v="16.882967959527825"/>
    <n v="95.545226917057903"/>
  </r>
  <r>
    <d v="2020-06-04T00:00:00"/>
    <s v="Jueves"/>
    <x v="2"/>
    <n v="23"/>
    <n v="1"/>
    <n v="15044"/>
    <n v="0.18259771337410263"/>
    <n v="2747"/>
    <n v="2725"/>
    <n v="9"/>
    <n v="13"/>
    <n v="22"/>
    <n v="2609"/>
    <n v="1524"/>
    <n v="1201"/>
    <n v="0"/>
    <n v="0.95743119266055043"/>
    <n v="8.0087368037859482E-3"/>
    <n v="0.991991263196214"/>
    <s v="00:10:28"/>
    <n v="628.56073394495411"/>
    <n v="5.3500917431192665"/>
    <n v="98.494389027431424"/>
  </r>
  <r>
    <d v="2020-06-05T00:00:00"/>
    <s v="Viernes"/>
    <x v="2"/>
    <n v="23"/>
    <n v="1"/>
    <n v="15044"/>
    <n v="0.15813613400691306"/>
    <n v="2379"/>
    <n v="2355"/>
    <n v="9"/>
    <n v="15"/>
    <n v="24"/>
    <n v="2162"/>
    <n v="1352"/>
    <n v="1003"/>
    <n v="0"/>
    <n v="0.9180467091295117"/>
    <n v="1.0088272383354351E-2"/>
    <n v="0.9899117276166457"/>
    <s v="00:10:30"/>
    <n v="630.79108280254775"/>
    <n v="11.042887473460722"/>
    <n v="98.827072997873842"/>
  </r>
  <r>
    <d v="2020-06-06T00:00:00"/>
    <s v="Sábado"/>
    <x v="2"/>
    <n v="23"/>
    <n v="1"/>
    <n v="15044"/>
    <n v="2.0473278383408667E-2"/>
    <n v="308"/>
    <n v="306"/>
    <n v="1"/>
    <n v="1"/>
    <n v="2"/>
    <n v="306"/>
    <n v="142"/>
    <n v="164"/>
    <n v="0"/>
    <n v="1"/>
    <n v="6.4935064935064939E-3"/>
    <n v="0.99350649350649356"/>
    <s v="00:09:35"/>
    <n v="575.76143790849676"/>
    <n v="1.3431372549019609"/>
    <n v="88.312741312741309"/>
  </r>
  <r>
    <d v="2020-06-08T00:00:00"/>
    <s v="Lunes"/>
    <x v="2"/>
    <n v="24"/>
    <n v="2"/>
    <n v="15050"/>
    <n v="0.21322259136212623"/>
    <n v="3209"/>
    <n v="3134"/>
    <n v="29"/>
    <n v="46"/>
    <n v="75"/>
    <n v="2272"/>
    <n v="1914"/>
    <n v="1220"/>
    <n v="0"/>
    <n v="0.72495213784301216"/>
    <n v="2.3371766905578063E-2"/>
    <n v="0.97662823309442193"/>
    <s v="00:09:44"/>
    <n v="584.42086790044675"/>
    <n v="23.858328015315891"/>
    <n v="96.198248175182485"/>
  </r>
  <r>
    <d v="2020-06-09T00:00:00"/>
    <s v="Martes"/>
    <x v="2"/>
    <n v="24"/>
    <n v="2"/>
    <n v="15050"/>
    <n v="0.17322259136212625"/>
    <n v="2607"/>
    <n v="2576"/>
    <n v="7"/>
    <n v="24"/>
    <n v="31"/>
    <n v="2154"/>
    <n v="1568"/>
    <n v="1008"/>
    <n v="0"/>
    <n v="0.83618012422360244"/>
    <n v="1.1891062523973917E-2"/>
    <n v="0.98810893747602613"/>
    <s v="00:10:11"/>
    <n v="611.27950310559004"/>
    <n v="17.967003105590063"/>
    <n v="89.886008522727266"/>
  </r>
  <r>
    <d v="2020-06-10T00:00:00"/>
    <s v="Miércoles"/>
    <x v="2"/>
    <n v="24"/>
    <n v="2"/>
    <n v="15050"/>
    <n v="0.19873754152823919"/>
    <n v="2991"/>
    <n v="2941"/>
    <n v="16"/>
    <n v="34"/>
    <n v="50"/>
    <n v="2556"/>
    <n v="1764"/>
    <n v="1177"/>
    <n v="0"/>
    <n v="0.86909214552873171"/>
    <n v="1.671681711802073E-2"/>
    <n v="0.98328318288197925"/>
    <s v="00:10:05"/>
    <n v="605.63243794627681"/>
    <n v="14.973818429105746"/>
    <n v="88.151928986002048"/>
  </r>
  <r>
    <d v="2020-06-11T00:00:00"/>
    <s v="Jueves"/>
    <x v="2"/>
    <n v="24"/>
    <n v="2"/>
    <n v="15050"/>
    <n v="0.20677740863787375"/>
    <n v="3112"/>
    <n v="3037"/>
    <n v="35"/>
    <n v="40"/>
    <n v="75"/>
    <n v="2384"/>
    <n v="1807"/>
    <n v="1230"/>
    <n v="0"/>
    <n v="0.78498518274613105"/>
    <n v="2.4100257069408739E-2"/>
    <n v="0.97589974293059123"/>
    <s v="00:10:08"/>
    <n v="608.14158709252547"/>
    <n v="21.411919657556801"/>
    <n v="96.231927710843379"/>
  </r>
  <r>
    <d v="2020-06-12T00:00:00"/>
    <s v="Viernes"/>
    <x v="2"/>
    <n v="24"/>
    <n v="2"/>
    <n v="15050"/>
    <n v="0.18744186046511627"/>
    <n v="2821"/>
    <n v="2759"/>
    <n v="17"/>
    <n v="45"/>
    <n v="62"/>
    <n v="2218"/>
    <n v="1629"/>
    <n v="1130"/>
    <n v="0"/>
    <n v="0.80391446176150783"/>
    <n v="2.197802197802198E-2"/>
    <n v="0.97802197802197799"/>
    <s v="00:10:52"/>
    <n v="652.48205871692642"/>
    <n v="21.930409568684304"/>
    <n v="93.012811867835467"/>
  </r>
  <r>
    <d v="2020-06-13T00:00:00"/>
    <s v="Sábado"/>
    <x v="2"/>
    <n v="24"/>
    <n v="2"/>
    <n v="15050"/>
    <n v="2.0598006644518274E-2"/>
    <n v="310"/>
    <n v="303"/>
    <n v="1"/>
    <n v="6"/>
    <n v="7"/>
    <n v="283"/>
    <n v="191"/>
    <n v="112"/>
    <n v="0"/>
    <n v="0.93399339933993397"/>
    <n v="2.2580645161290321E-2"/>
    <n v="0.97741935483870968"/>
    <s v="00:11:06"/>
    <n v="666.57425742574253"/>
    <n v="13.943894389438944"/>
    <n v="103.64372469635627"/>
  </r>
  <r>
    <d v="2020-06-16T00:00:00"/>
    <s v="Martes"/>
    <x v="2"/>
    <n v="25"/>
    <n v="3"/>
    <n v="16820"/>
    <n v="0.33353151010701548"/>
    <n v="5610"/>
    <n v="3499"/>
    <n v="149"/>
    <n v="1962"/>
    <n v="2111"/>
    <n v="652"/>
    <n v="2430"/>
    <n v="1069"/>
    <n v="0"/>
    <n v="0.18633895398685338"/>
    <n v="0.37629233511586452"/>
    <n v="0.62370766488413543"/>
    <s v="00:09:17"/>
    <n v="557.30894541297516"/>
    <n v="448.02543583881106"/>
    <n v="92.581185567010309"/>
  </r>
  <r>
    <d v="2020-06-17T00:00:00"/>
    <s v="Miércoles"/>
    <x v="2"/>
    <n v="25"/>
    <n v="3"/>
    <n v="16820"/>
    <n v="0.2457193816884661"/>
    <n v="4133"/>
    <n v="3722"/>
    <n v="84"/>
    <n v="327"/>
    <n v="411"/>
    <n v="1440"/>
    <n v="2301"/>
    <n v="1421"/>
    <n v="0"/>
    <n v="0.38688876947877487"/>
    <n v="9.944350350834745E-2"/>
    <n v="0.90055649649165259"/>
    <s v="00:11:41"/>
    <n v="701.63729177861364"/>
    <n v="104.88124664159054"/>
    <n v="97.921691088157573"/>
  </r>
  <r>
    <d v="2020-06-18T00:00:00"/>
    <s v="Jueves"/>
    <x v="2"/>
    <n v="25"/>
    <n v="3"/>
    <n v="16820"/>
    <n v="0.23537455410225921"/>
    <n v="3959"/>
    <n v="3783"/>
    <n v="45"/>
    <n v="131"/>
    <n v="176"/>
    <n v="2492"/>
    <n v="2295"/>
    <n v="1396"/>
    <n v="0"/>
    <n v="0.65873645255088553"/>
    <n v="4.4455670623894925E-2"/>
    <n v="0.95554432937610512"/>
    <s v="00:10:54"/>
    <n v="654.05581143321592"/>
    <n v="43.127878623679223"/>
    <n v="97.59615384615384"/>
  </r>
  <r>
    <d v="2020-06-19T00:00:00"/>
    <s v="Viernes"/>
    <x v="2"/>
    <n v="25"/>
    <n v="3"/>
    <n v="16820"/>
    <n v="0.17146254458977409"/>
    <n v="2884"/>
    <n v="2859"/>
    <n v="18"/>
    <n v="7"/>
    <n v="25"/>
    <n v="2713"/>
    <n v="1687"/>
    <n v="1172"/>
    <n v="0"/>
    <n v="0.94893319342427418"/>
    <n v="8.6685159500693477E-3"/>
    <n v="0.99133148404993066"/>
    <s v="00:10:51"/>
    <n v="651.93669115075204"/>
    <n v="4.6149003147953831"/>
    <n v="98.66430963900261"/>
  </r>
  <r>
    <d v="2020-06-20T00:00:00"/>
    <s v="Sábado"/>
    <x v="2"/>
    <n v="25"/>
    <n v="3"/>
    <n v="16820"/>
    <n v="1.3912009512485137E-2"/>
    <n v="234"/>
    <n v="231"/>
    <n v="1"/>
    <n v="2"/>
    <n v="3"/>
    <n v="205"/>
    <n v="136"/>
    <n v="95"/>
    <n v="0"/>
    <n v="0.88744588744588748"/>
    <n v="1.282051282051282E-2"/>
    <n v="0.98717948717948723"/>
    <s v="00:09:07"/>
    <n v="547.14285714285711"/>
    <n v="27.346320346320347"/>
    <n v="93.078651685393254"/>
  </r>
  <r>
    <d v="2020-06-23T00:00:00"/>
    <s v="Martes"/>
    <x v="2"/>
    <n v="26"/>
    <n v="4"/>
    <n v="25383"/>
    <n v="0.16061931213804514"/>
    <n v="4077"/>
    <n v="3690"/>
    <n v="57"/>
    <n v="330"/>
    <n v="387"/>
    <n v="1796"/>
    <n v="2203"/>
    <n v="1487"/>
    <n v="0"/>
    <n v="0.48672086720867208"/>
    <n v="9.4922737306843266E-2"/>
    <n v="0.90507726269315669"/>
    <s v="00:11:19"/>
    <n v="679.83658536585369"/>
    <n v="102.09241192411925"/>
    <n v="101.96624698633806"/>
  </r>
  <r>
    <d v="2020-06-24T00:00:00"/>
    <s v="Miércoles"/>
    <x v="2"/>
    <n v="26"/>
    <n v="4"/>
    <n v="25383"/>
    <n v="0.1859118307528661"/>
    <n v="4719"/>
    <n v="3883"/>
    <n v="106"/>
    <n v="730"/>
    <n v="836"/>
    <n v="1332"/>
    <n v="2412"/>
    <n v="1471"/>
    <n v="0"/>
    <n v="0.34303373680144217"/>
    <n v="0.17715617715617715"/>
    <n v="0.82284382284382285"/>
    <s v="00:10:45"/>
    <n v="645.63868143188256"/>
    <n v="183.40793201133144"/>
    <n v="107.09128145114101"/>
  </r>
  <r>
    <d v="2020-06-25T00:00:00"/>
    <s v="Jueves"/>
    <x v="2"/>
    <n v="26"/>
    <n v="4"/>
    <n v="25383"/>
    <n v="0.18082968916203759"/>
    <n v="4590"/>
    <n v="3676"/>
    <n v="78"/>
    <n v="836"/>
    <n v="914"/>
    <n v="1128"/>
    <n v="2173"/>
    <n v="1503"/>
    <n v="0"/>
    <n v="0.30685527747551689"/>
    <n v="0.1991285403050109"/>
    <n v="0.80087145969498907"/>
    <s v="00:11:15"/>
    <n v="675.11099020674646"/>
    <n v="226.85092491838955"/>
    <n v="111.15829070117364"/>
  </r>
  <r>
    <d v="2020-06-26T00:00:00"/>
    <s v="Viernes"/>
    <x v="2"/>
    <n v="26"/>
    <n v="4"/>
    <n v="25383"/>
    <n v="0.18157822164440768"/>
    <n v="4609"/>
    <n v="4129"/>
    <n v="101"/>
    <n v="379"/>
    <n v="480"/>
    <n v="1428"/>
    <n v="2581"/>
    <n v="1548"/>
    <n v="0"/>
    <n v="0.34584645192540564"/>
    <n v="0.10414406595790844"/>
    <n v="0.89585593404209152"/>
    <s v="00:11:27"/>
    <n v="687.14289174134171"/>
    <n v="116.30588520222814"/>
    <n v="105.17316942811331"/>
  </r>
  <r>
    <d v="2020-06-27T00:00:00"/>
    <s v="Sábado"/>
    <x v="2"/>
    <n v="26"/>
    <n v="4"/>
    <n v="25383"/>
    <n v="2.4150021668045543E-2"/>
    <n v="613"/>
    <n v="588"/>
    <n v="8"/>
    <n v="17"/>
    <n v="25"/>
    <n v="476"/>
    <n v="357"/>
    <n v="231"/>
    <n v="0"/>
    <n v="0.80952380952380953"/>
    <n v="4.0783034257748776E-2"/>
    <n v="0.95921696574225124"/>
    <s v="00:12:02"/>
    <n v="722.70408163265301"/>
    <n v="21.845238095238095"/>
    <n v="112.19723865877712"/>
  </r>
  <r>
    <d v="2020-06-30T00:00:00"/>
    <s v="Martes"/>
    <x v="2"/>
    <n v="27"/>
    <n v="4"/>
    <n v="25383"/>
    <n v="0.26691092463459798"/>
    <n v="6775"/>
    <n v="4626"/>
    <n v="219"/>
    <n v="1930"/>
    <n v="2149"/>
    <n v="929"/>
    <n v="2982"/>
    <n v="1642"/>
    <n v="0"/>
    <n v="0.2008214440121055"/>
    <n v="0.31719557195571957"/>
    <n v="0.68280442804428043"/>
    <s v="00:11:08"/>
    <n v="668.04455017301041"/>
    <n v="367.12759515570934"/>
    <n v="94.261804581580179"/>
  </r>
  <r>
    <d v="2020-07-01T00:00:00"/>
    <s v="Miércoles"/>
    <x v="3"/>
    <n v="27"/>
    <n v="1"/>
    <n v="30061"/>
    <n v="0.26818801769734874"/>
    <n v="8062"/>
    <n v="4356"/>
    <n v="270"/>
    <n v="3436"/>
    <n v="3706"/>
    <n v="623"/>
    <n v="2943"/>
    <n v="1413"/>
    <n v="0"/>
    <n v="0.14302112029384756"/>
    <n v="0.45968742247581246"/>
    <n v="0.5403125775241876"/>
    <s v="00:11:20"/>
    <n v="680.45179063360877"/>
    <n v="673.8822314049587"/>
    <n v="98.494878048780492"/>
  </r>
  <r>
    <d v="2020-07-02T00:00:00"/>
    <s v="Jueves"/>
    <x v="3"/>
    <n v="27"/>
    <n v="1"/>
    <n v="30061"/>
    <n v="0.32770034263663883"/>
    <n v="9851"/>
    <n v="4801"/>
    <n v="457"/>
    <n v="4593"/>
    <n v="5050"/>
    <n v="683"/>
    <n v="3226"/>
    <n v="1575"/>
    <n v="0"/>
    <n v="0.14226202874401167"/>
    <n v="0.51263831083138767"/>
    <n v="0.48736168916861233"/>
    <s v="00:11:07"/>
    <n v="667.2657779629244"/>
    <n v="766.28181628827326"/>
    <n v="98.57693282636248"/>
  </r>
  <r>
    <d v="2020-07-03T00:00:00"/>
    <s v="Viernes"/>
    <x v="3"/>
    <n v="27"/>
    <n v="1"/>
    <n v="30061"/>
    <n v="0.37979441801669939"/>
    <n v="11417"/>
    <n v="7062"/>
    <n v="428"/>
    <n v="3927"/>
    <n v="4355"/>
    <n v="574"/>
    <n v="4831"/>
    <n v="2231"/>
    <n v="0"/>
    <n v="8.1280090625885024E-2"/>
    <n v="0.38144871682578613"/>
    <n v="0.61855128317421393"/>
    <s v="00:11:10"/>
    <n v="670.78306428773715"/>
    <n v="589.68819031435851"/>
    <n v="105.11873521187353"/>
  </r>
  <r>
    <d v="2020-07-04T00:00:00"/>
    <s v="Sábado"/>
    <x v="3"/>
    <n v="27"/>
    <n v="1"/>
    <n v="30061"/>
    <n v="2.4317221649313065E-2"/>
    <n v="731"/>
    <n v="721"/>
    <n v="4"/>
    <n v="6"/>
    <n v="10"/>
    <n v="705"/>
    <n v="462"/>
    <n v="259"/>
    <n v="0"/>
    <n v="0.97780859916782248"/>
    <n v="1.3679890560875513E-2"/>
    <n v="0.98632010943912451"/>
    <s v="00:12:04"/>
    <n v="724.33841886269067"/>
    <n v="6.4909847434119277"/>
    <n v="104.07738095238095"/>
  </r>
  <r>
    <d v="2020-07-06T00:00:00"/>
    <s v="Lunes"/>
    <x v="3"/>
    <n v="28"/>
    <n v="2"/>
    <n v="18287"/>
    <n v="0.25356810849237166"/>
    <n v="4637"/>
    <n v="3783"/>
    <n v="102"/>
    <n v="752"/>
    <n v="854"/>
    <n v="1509"/>
    <n v="2675"/>
    <n v="1108"/>
    <n v="0"/>
    <n v="0.39888977002379067"/>
    <n v="0.18417080008626266"/>
    <n v="0.81582919991373737"/>
    <s v="00:10:07"/>
    <n v="607.67248215701829"/>
    <n v="265.17842981760509"/>
    <n v="102.99110122358175"/>
  </r>
  <r>
    <d v="2020-07-07T00:00:00"/>
    <s v="Martes"/>
    <x v="3"/>
    <n v="28"/>
    <n v="2"/>
    <n v="18287"/>
    <n v="0.27609777437523925"/>
    <n v="5049"/>
    <n v="4478"/>
    <n v="118"/>
    <n v="453"/>
    <n v="571"/>
    <n v="1376"/>
    <n v="3138"/>
    <n v="1340"/>
    <n v="0"/>
    <n v="0.30728003573023671"/>
    <n v="0.11309170132699545"/>
    <n v="0.88690829867300458"/>
    <s v="00:10:42"/>
    <n v="642.17463153193387"/>
    <n v="139.64962036623493"/>
    <n v="105.0220207253886"/>
  </r>
  <r>
    <d v="2020-07-08T00:00:00"/>
    <s v="Miércoles"/>
    <x v="3"/>
    <n v="28"/>
    <n v="2"/>
    <n v="18287"/>
    <n v="0.18231530595505002"/>
    <n v="3334"/>
    <n v="2772"/>
    <n v="53"/>
    <n v="509"/>
    <n v="562"/>
    <n v="915"/>
    <n v="1814"/>
    <n v="958"/>
    <n v="0"/>
    <n v="0.33008658008658009"/>
    <n v="0.16856628674265148"/>
    <n v="0.83143371325734849"/>
    <s v="00:11:07"/>
    <n v="667.33369408369413"/>
    <n v="266.16738816738814"/>
    <n v="101.3140703517588"/>
  </r>
  <r>
    <d v="2020-07-09T00:00:00"/>
    <s v="Jueves"/>
    <x v="3"/>
    <n v="28"/>
    <n v="2"/>
    <n v="18287"/>
    <n v="0.14955979657680318"/>
    <n v="2735"/>
    <n v="2654"/>
    <n v="28"/>
    <n v="53"/>
    <n v="81"/>
    <n v="1982"/>
    <n v="1637"/>
    <n v="1017"/>
    <n v="0"/>
    <n v="0.74679728711379045"/>
    <n v="2.9616087751371114E-2"/>
    <n v="0.97038391224862885"/>
    <s v="00:10:45"/>
    <n v="645.94536548605879"/>
    <n v="33.132629992464203"/>
    <n v="93.136032757051865"/>
  </r>
  <r>
    <d v="2020-07-10T00:00:00"/>
    <s v="Viernes"/>
    <x v="3"/>
    <n v="28"/>
    <n v="2"/>
    <n v="18287"/>
    <n v="0.12517088642204846"/>
    <n v="2289"/>
    <n v="2261"/>
    <n v="16"/>
    <n v="12"/>
    <n v="28"/>
    <n v="2070"/>
    <n v="1410"/>
    <n v="851"/>
    <n v="0"/>
    <n v="0.91552410437859355"/>
    <n v="1.2232415902140673E-2"/>
    <n v="0.98776758409785936"/>
    <s v="00:09:58"/>
    <n v="598.39672711189735"/>
    <n v="9.7390535161432989"/>
    <n v="92.3125"/>
  </r>
  <r>
    <d v="2020-07-11T00:00:00"/>
    <s v="Sábado"/>
    <x v="3"/>
    <n v="28"/>
    <n v="2"/>
    <n v="18287"/>
    <n v="1.328812817848745E-2"/>
    <n v="243"/>
    <n v="243"/>
    <n v="0"/>
    <n v="0"/>
    <n v="0"/>
    <n v="242"/>
    <n v="150"/>
    <n v="93"/>
    <n v="0"/>
    <n v="0.99588477366255146"/>
    <n v="0"/>
    <n v="1"/>
    <s v="00:12:37"/>
    <n v="757.47325102880654"/>
    <n v="2.3168724279835393"/>
    <n v="100.6024844720497"/>
  </r>
  <r>
    <d v="2020-07-13T00:00:00"/>
    <s v="Lunes"/>
    <x v="3"/>
    <n v="29"/>
    <n v="3"/>
    <n v="13918"/>
    <n v="0.23782152608133353"/>
    <n v="3310"/>
    <n v="2558"/>
    <n v="81"/>
    <n v="671"/>
    <n v="752"/>
    <n v="534"/>
    <n v="1761"/>
    <n v="797"/>
    <n v="0"/>
    <n v="0.20875684128225175"/>
    <n v="0.22719033232628399"/>
    <n v="0.77280966767371606"/>
    <s v="00:10:30"/>
    <n v="630.41360437842059"/>
    <n v="331.19311962470681"/>
    <n v="105.04380341880342"/>
  </r>
  <r>
    <d v="2020-07-14T00:00:00"/>
    <s v="Martes"/>
    <x v="3"/>
    <n v="29"/>
    <n v="3"/>
    <n v="13918"/>
    <n v="0.20793217416295445"/>
    <n v="2894"/>
    <n v="2748"/>
    <n v="35"/>
    <n v="111"/>
    <n v="146"/>
    <n v="1761"/>
    <n v="1899"/>
    <n v="849"/>
    <n v="0"/>
    <n v="0.64082969432314407"/>
    <n v="5.0449205252246027E-2"/>
    <n v="0.94955079474775395"/>
    <s v="00:10:50"/>
    <n v="650.00836972343518"/>
    <n v="58.371542940320232"/>
    <n v="112.26758409785933"/>
  </r>
  <r>
    <d v="2020-07-15T00:00:00"/>
    <s v="Miércoles"/>
    <x v="3"/>
    <n v="29"/>
    <n v="3"/>
    <n v="13918"/>
    <n v="0.19349044402931456"/>
    <n v="2693"/>
    <n v="2621"/>
    <n v="30"/>
    <n v="42"/>
    <n v="72"/>
    <n v="2239"/>
    <n v="1788"/>
    <n v="833"/>
    <n v="0"/>
    <n v="0.85425410148798164"/>
    <n v="2.6735982176011884E-2"/>
    <n v="0.97326401782398808"/>
    <s v="00:11:19"/>
    <n v="679.72338801983972"/>
    <n v="15.296833269744372"/>
    <n v="98.214398318444566"/>
  </r>
  <r>
    <d v="2020-07-16T00:00:00"/>
    <s v="Jueves"/>
    <x v="3"/>
    <n v="29"/>
    <n v="3"/>
    <n v="13918"/>
    <n v="0.18041385256502371"/>
    <n v="2511"/>
    <n v="2480"/>
    <n v="20"/>
    <n v="11"/>
    <n v="31"/>
    <n v="2363"/>
    <n v="1635"/>
    <n v="845"/>
    <n v="0"/>
    <n v="0.95282258064516134"/>
    <n v="1.2345679012345678E-2"/>
    <n v="0.98765432098765427"/>
    <s v="00:11:23"/>
    <n v="683.41774193548383"/>
    <n v="4.9854838709677418"/>
    <n v="105.3933236574746"/>
  </r>
  <r>
    <d v="2020-07-17T00:00:00"/>
    <s v="Viernes"/>
    <x v="3"/>
    <n v="29"/>
    <n v="3"/>
    <n v="13918"/>
    <n v="0.16237965224888634"/>
    <n v="2260"/>
    <n v="2224"/>
    <n v="15"/>
    <n v="21"/>
    <n v="36"/>
    <n v="2034"/>
    <n v="1489"/>
    <n v="735"/>
    <n v="0"/>
    <n v="0.91456834532374098"/>
    <n v="1.5929203539823009E-2"/>
    <n v="0.98407079646017703"/>
    <s v="00:11:04"/>
    <n v="664.3439748201439"/>
    <n v="8.865107913669064"/>
    <n v="107.4974533106961"/>
  </r>
  <r>
    <d v="2020-07-18T00:00:00"/>
    <s v="Sábado"/>
    <x v="3"/>
    <n v="29"/>
    <n v="3"/>
    <n v="13918"/>
    <n v="1.7962350912487428E-2"/>
    <n v="250"/>
    <n v="250"/>
    <n v="0"/>
    <n v="0"/>
    <n v="0"/>
    <n v="248"/>
    <n v="163"/>
    <n v="87"/>
    <n v="0"/>
    <n v="0.99199999999999999"/>
    <n v="0"/>
    <n v="1"/>
    <s v="00:10:03"/>
    <n v="603.1"/>
    <n v="2.024"/>
    <n v="91.17647058823529"/>
  </r>
  <r>
    <d v="2020-07-21T00:00:00"/>
    <s v="Martes"/>
    <x v="3"/>
    <n v="30"/>
    <n v="4"/>
    <n v="10208"/>
    <n v="0.28007445141065829"/>
    <n v="2859"/>
    <n v="2804"/>
    <n v="22"/>
    <n v="33"/>
    <n v="55"/>
    <n v="2460"/>
    <n v="1900"/>
    <n v="904"/>
    <n v="0"/>
    <n v="0.87731811697574891"/>
    <n v="1.9237495627841904E-2"/>
    <n v="0.98076250437215806"/>
    <s v="00:11:08"/>
    <n v="668.09736091298146"/>
    <n v="11.54885877318117"/>
    <n v="102.65162084530159"/>
  </r>
  <r>
    <d v="2020-07-22T00:00:00"/>
    <s v="Miércoles"/>
    <x v="3"/>
    <n v="30"/>
    <n v="4"/>
    <n v="10208"/>
    <n v="0.2757641065830721"/>
    <n v="2815"/>
    <n v="2746"/>
    <n v="33"/>
    <n v="36"/>
    <n v="69"/>
    <n v="2294"/>
    <n v="1940"/>
    <n v="806"/>
    <n v="0"/>
    <n v="0.83539694100509831"/>
    <n v="2.4511545293072826E-2"/>
    <n v="0.97548845470692713"/>
    <s v="00:10:54"/>
    <n v="654.06627822286964"/>
    <n v="14.550254916241807"/>
    <n v="101.34197130957889"/>
  </r>
  <r>
    <d v="2020-07-23T00:00:00"/>
    <s v="Jueves"/>
    <x v="3"/>
    <n v="30"/>
    <n v="4"/>
    <n v="10208"/>
    <n v="0.21414576802507837"/>
    <n v="2186"/>
    <n v="2147"/>
    <n v="19"/>
    <n v="20"/>
    <n v="39"/>
    <n v="2067"/>
    <n v="1370"/>
    <n v="777"/>
    <n v="0"/>
    <n v="0.9627387051700047"/>
    <n v="1.7840805123513267E-2"/>
    <n v="0.98215919487648673"/>
    <s v="00:11:02"/>
    <n v="662.41872380065206"/>
    <n v="5.1024685607824871"/>
    <n v="93.8551010349926"/>
  </r>
  <r>
    <d v="2020-07-24T00:00:00"/>
    <s v="Viernes"/>
    <x v="3"/>
    <n v="30"/>
    <n v="4"/>
    <n v="10208"/>
    <n v="0.21786833855799373"/>
    <n v="2224"/>
    <n v="2205"/>
    <n v="11"/>
    <n v="8"/>
    <n v="19"/>
    <n v="2101"/>
    <n v="1466"/>
    <n v="739"/>
    <n v="0"/>
    <n v="0.95283446712018138"/>
    <n v="8.5431654676258999E-3"/>
    <n v="0.9914568345323741"/>
    <s v="00:11:23"/>
    <n v="683.51836734693882"/>
    <n v="5.4548752834467118"/>
    <n v="96.460414703110274"/>
  </r>
  <r>
    <d v="2020-07-25T00:00:00"/>
    <s v="Sábado"/>
    <x v="3"/>
    <n v="30"/>
    <n v="4"/>
    <n v="10208"/>
    <n v="1.2147335423197491E-2"/>
    <n v="124"/>
    <n v="118"/>
    <n v="1"/>
    <n v="5"/>
    <n v="6"/>
    <n v="115"/>
    <n v="68"/>
    <n v="50"/>
    <n v="0"/>
    <n v="0.97457627118644063"/>
    <n v="4.8387096774193547E-2"/>
    <n v="0.95161290322580649"/>
    <s v="00:12:21"/>
    <n v="741.61864406779659"/>
    <n v="4.8305084745762716"/>
    <n v="106.73584905660377"/>
  </r>
  <r>
    <d v="2020-07-27T00:00:00"/>
    <s v="Lunes"/>
    <x v="3"/>
    <n v="31"/>
    <n v="5"/>
    <n v="10719"/>
    <n v="0.24834406194607705"/>
    <n v="2662"/>
    <n v="2582"/>
    <n v="29"/>
    <n v="51"/>
    <n v="80"/>
    <n v="2109"/>
    <n v="1757"/>
    <n v="825"/>
    <n v="0"/>
    <n v="0.81680867544539115"/>
    <n v="3.005259203606311E-2"/>
    <n v="0.96994740796393686"/>
    <s v="00:10:57"/>
    <n v="657.77033307513557"/>
    <n v="19.506584043377227"/>
    <n v="94.483705772811916"/>
  </r>
  <r>
    <d v="2020-07-28T00:00:00"/>
    <s v="Martes"/>
    <x v="3"/>
    <n v="31"/>
    <n v="5"/>
    <n v="10719"/>
    <n v="0.20570948782535683"/>
    <n v="2205"/>
    <n v="2194"/>
    <n v="5"/>
    <n v="6"/>
    <n v="11"/>
    <n v="2138"/>
    <n v="1426"/>
    <n v="768"/>
    <n v="0"/>
    <n v="0.97447584320875114"/>
    <n v="4.9886621315192742E-3"/>
    <n v="0.99501133786848073"/>
    <s v="00:10:26"/>
    <n v="626.67593436645393"/>
    <n v="3.7169553327256155"/>
    <n v="90.367557715674366"/>
  </r>
  <r>
    <d v="2020-07-29T00:00:00"/>
    <s v="Miércoles"/>
    <x v="3"/>
    <n v="31"/>
    <n v="5"/>
    <n v="10719"/>
    <n v="0.20328388842242748"/>
    <n v="2179"/>
    <n v="2145"/>
    <n v="13"/>
    <n v="21"/>
    <n v="34"/>
    <n v="2002"/>
    <n v="1419"/>
    <n v="726"/>
    <n v="0"/>
    <n v="0.93333333333333335"/>
    <n v="1.5603487838458009E-2"/>
    <n v="0.984396512161542"/>
    <s v="00:10:30"/>
    <n v="630.42284382284379"/>
    <n v="9.58041958041958"/>
    <n v="93.874775314559614"/>
  </r>
  <r>
    <d v="2020-07-30T00:00:00"/>
    <s v="Jueves"/>
    <x v="3"/>
    <n v="31"/>
    <n v="5"/>
    <n v="10719"/>
    <n v="0.18602481574773766"/>
    <n v="1994"/>
    <n v="1986"/>
    <n v="5"/>
    <n v="3"/>
    <n v="8"/>
    <n v="1978"/>
    <n v="1986"/>
    <n v="0"/>
    <n v="0"/>
    <n v="0.99597180261832829"/>
    <n v="4.0120361083249749E-3"/>
    <n v="0.99598796389167499"/>
    <s v="00:09:39"/>
    <n v="579.46978851963752"/>
    <n v="2.1616314199395772"/>
    <n v="88.988684582743986"/>
  </r>
  <r>
    <d v="2020-07-31T00:00:00"/>
    <s v="Viernes"/>
    <x v="3"/>
    <n v="31"/>
    <n v="5"/>
    <n v="10719"/>
    <n v="0.15663774605840097"/>
    <n v="1679"/>
    <n v="1652"/>
    <n v="9"/>
    <n v="18"/>
    <n v="27"/>
    <n v="1605"/>
    <n v="1652"/>
    <n v="0"/>
    <n v="0"/>
    <n v="0.97154963680387407"/>
    <n v="1.6081000595592615E-2"/>
    <n v="0.98391899940440741"/>
    <s v="00:09:35"/>
    <n v="575.48184019370456"/>
    <n v="4.7887409200968527"/>
    <n v="81.283378746594011"/>
  </r>
  <r>
    <d v="2020-08-01T00:00:00"/>
    <s v="Sábado"/>
    <x v="4"/>
    <n v="31"/>
    <n v="1"/>
    <n v="8009"/>
    <n v="3.3587214383818204E-2"/>
    <n v="269"/>
    <n v="256"/>
    <n v="4"/>
    <n v="9"/>
    <n v="13"/>
    <n v="218"/>
    <n v="256"/>
    <n v="0"/>
    <n v="0"/>
    <n v="0.8515625"/>
    <n v="4.8327137546468404E-2"/>
    <n v="0.95167286245353155"/>
    <s v="00:09:10"/>
    <n v="550.40625"/>
    <n v="18.390625"/>
    <n v="84.806451612903231"/>
  </r>
  <r>
    <d v="2020-08-03T00:00:00"/>
    <s v="Lunes"/>
    <x v="4"/>
    <n v="32"/>
    <n v="1"/>
    <n v="8009"/>
    <n v="0.25446372830565611"/>
    <n v="2038"/>
    <n v="1988"/>
    <n v="20"/>
    <n v="30"/>
    <n v="50"/>
    <n v="1778"/>
    <n v="1988"/>
    <n v="0"/>
    <n v="0"/>
    <n v="0.89436619718309862"/>
    <n v="2.4533856722276742E-2"/>
    <n v="0.9754661432777233"/>
    <s v="00:09:54"/>
    <n v="594.58903420523143"/>
    <n v="14.743460764587525"/>
    <n v="77.464369158878512"/>
  </r>
  <r>
    <d v="2020-08-04T00:00:00"/>
    <s v="Martes"/>
    <x v="4"/>
    <n v="32"/>
    <n v="1"/>
    <n v="8009"/>
    <n v="0.23648395555000623"/>
    <n v="1894"/>
    <n v="1792"/>
    <n v="20"/>
    <n v="82"/>
    <n v="102"/>
    <n v="1545"/>
    <n v="1792"/>
    <n v="0"/>
    <n v="0"/>
    <n v="0.8621651785714286"/>
    <n v="5.385427666314678E-2"/>
    <n v="0.94614572333685321"/>
    <s v="00:09:00"/>
    <n v="540.39453125"/>
    <n v="31.375558035714285"/>
    <n v="79.379870129870127"/>
  </r>
  <r>
    <d v="2020-08-05T00:00:00"/>
    <s v="Miércoles"/>
    <x v="4"/>
    <n v="32"/>
    <n v="1"/>
    <n v="8009"/>
    <n v="0.24297665126732426"/>
    <n v="1946"/>
    <n v="1876"/>
    <n v="23"/>
    <n v="47"/>
    <n v="70"/>
    <n v="1529"/>
    <n v="1876"/>
    <n v="0"/>
    <n v="0"/>
    <n v="0.81503198294243073"/>
    <n v="3.5971223021582732E-2"/>
    <n v="0.96402877697841727"/>
    <s v="00:09:21"/>
    <n v="561.56982942430704"/>
    <n v="27.257995735607675"/>
    <n v="76.587973273942097"/>
  </r>
  <r>
    <d v="2020-08-06T00:00:00"/>
    <s v="Jueves"/>
    <x v="4"/>
    <n v="32"/>
    <n v="1"/>
    <n v="8009"/>
    <n v="0.2065176676239231"/>
    <n v="1654"/>
    <n v="1631"/>
    <n v="8"/>
    <n v="15"/>
    <n v="23"/>
    <n v="1545"/>
    <n v="1631"/>
    <n v="0"/>
    <n v="0"/>
    <n v="0.94727161250766401"/>
    <n v="1.3905683192261185E-2"/>
    <n v="0.98609431680773885"/>
    <s v="00:09:05"/>
    <n v="545.06253832004904"/>
    <n v="6.7443286327406495"/>
    <n v="78.591388400702982"/>
  </r>
  <r>
    <d v="2020-08-08T00:00:00"/>
    <s v="Sábado"/>
    <x v="4"/>
    <n v="32"/>
    <n v="1"/>
    <n v="8009"/>
    <n v="2.5970782869272069E-2"/>
    <n v="208"/>
    <n v="193"/>
    <n v="4"/>
    <n v="11"/>
    <n v="15"/>
    <n v="151"/>
    <n v="193"/>
    <n v="0"/>
    <n v="0"/>
    <n v="0.78238341968911918"/>
    <n v="7.2115384615384609E-2"/>
    <n v="0.92788461538461542"/>
    <s v="00:09:01"/>
    <n v="541.52331606217615"/>
    <n v="40.051813471502591"/>
    <n v="98.890625"/>
  </r>
  <r>
    <d v="2020-08-10T00:00:00"/>
    <s v="Lunes"/>
    <x v="4"/>
    <n v="33"/>
    <n v="2"/>
    <n v="9469"/>
    <n v="0.22336043932833458"/>
    <n v="2115"/>
    <n v="2070"/>
    <n v="11"/>
    <n v="34"/>
    <n v="45"/>
    <n v="1698"/>
    <n v="2070"/>
    <n v="0"/>
    <n v="0"/>
    <n v="0.82028985507246377"/>
    <n v="2.1276595744680851E-2"/>
    <n v="0.97872340425531912"/>
    <s v="00:08:35"/>
    <n v="515.17294685990339"/>
    <n v="19.256038647342994"/>
    <n v="76.199509403107115"/>
  </r>
  <r>
    <d v="2020-08-11T00:00:00"/>
    <s v="Martes"/>
    <x v="4"/>
    <n v="33"/>
    <n v="2"/>
    <n v="9469"/>
    <n v="0.19949308269088606"/>
    <n v="1889"/>
    <n v="1884"/>
    <n v="3"/>
    <n v="2"/>
    <n v="5"/>
    <n v="1855"/>
    <n v="1884"/>
    <n v="0"/>
    <n v="0"/>
    <n v="0.98460721868365175"/>
    <n v="2.6469031233456856E-3"/>
    <n v="0.9973530968766543"/>
    <s v="00:08:23"/>
    <n v="503.57218683651803"/>
    <n v="2.325371549893843"/>
    <n v="73.143920595533501"/>
  </r>
  <r>
    <d v="2020-08-12T00:00:00"/>
    <s v="Miércoles"/>
    <x v="4"/>
    <n v="33"/>
    <n v="2"/>
    <n v="9469"/>
    <n v="0.19854261273629739"/>
    <n v="1880"/>
    <n v="1863"/>
    <n v="9"/>
    <n v="8"/>
    <n v="17"/>
    <n v="1723"/>
    <n v="1863"/>
    <n v="0"/>
    <n v="0"/>
    <n v="0.92485238862050456"/>
    <n v="9.0425531914893609E-3"/>
    <n v="0.99095744680851061"/>
    <s v="00:08:24"/>
    <n v="504.49490069779927"/>
    <n v="7.5362318840579707"/>
    <n v="77.157992565055764"/>
  </r>
  <r>
    <d v="2020-08-13T00:00:00"/>
    <s v="Jueves"/>
    <x v="4"/>
    <n v="33"/>
    <n v="2"/>
    <n v="9469"/>
    <n v="0.18998838314499947"/>
    <n v="1799"/>
    <n v="1747"/>
    <n v="16"/>
    <n v="36"/>
    <n v="52"/>
    <n v="1382"/>
    <n v="1747"/>
    <n v="0"/>
    <n v="0"/>
    <n v="0.79107040641099025"/>
    <n v="2.8904947192884937E-2"/>
    <n v="0.97109505280711506"/>
    <s v="00:08:12"/>
    <n v="492.75672581568404"/>
    <n v="24.708070978820835"/>
    <n v="76.987770460959553"/>
  </r>
  <r>
    <d v="2020-08-14T00:00:00"/>
    <s v="Viernes"/>
    <x v="4"/>
    <n v="33"/>
    <n v="2"/>
    <n v="9469"/>
    <n v="0.16865561305312071"/>
    <n v="1597"/>
    <n v="1548"/>
    <n v="20"/>
    <n v="29"/>
    <n v="49"/>
    <n v="1302"/>
    <n v="1548"/>
    <n v="0"/>
    <n v="0"/>
    <n v="0.84108527131782951"/>
    <n v="3.0682529743268627E-2"/>
    <n v="0.96931747025673132"/>
    <s v="00:08:05"/>
    <n v="485.85142118863047"/>
    <n v="21.060723514211887"/>
    <n v="82.045402951191832"/>
  </r>
  <r>
    <d v="2020-08-15T00:00:00"/>
    <s v="Sábado"/>
    <x v="4"/>
    <n v="33"/>
    <n v="2"/>
    <n v="9469"/>
    <n v="1.9959869046361812E-2"/>
    <n v="189"/>
    <n v="186"/>
    <n v="0"/>
    <n v="3"/>
    <n v="3"/>
    <n v="185"/>
    <n v="186"/>
    <n v="0"/>
    <n v="0"/>
    <n v="0.9946236559139785"/>
    <n v="1.5873015873015872E-2"/>
    <n v="0.98412698412698407"/>
    <s v="00:08:00"/>
    <n v="480.22043010752691"/>
    <n v="8.9408602150537639"/>
    <n v="82.527027027027032"/>
  </r>
  <r>
    <d v="2020-08-18T00:00:00"/>
    <s v="Martes"/>
    <x v="4"/>
    <n v="34"/>
    <n v="3"/>
    <n v="7415"/>
    <n v="0.27417397167902902"/>
    <n v="2033"/>
    <n v="1925"/>
    <n v="25"/>
    <n v="83"/>
    <n v="108"/>
    <n v="1440"/>
    <n v="1925"/>
    <n v="0"/>
    <n v="0"/>
    <n v="0.74805194805194808"/>
    <n v="5.3123462862764391E-2"/>
    <n v="0.94687653713723563"/>
    <s v="00:08:09"/>
    <n v="489.47064935064935"/>
    <n v="38.762077922077921"/>
    <n v="74.03165584415585"/>
  </r>
  <r>
    <d v="2020-08-19T00:00:00"/>
    <s v="Miércoles"/>
    <x v="4"/>
    <n v="34"/>
    <n v="3"/>
    <n v="7415"/>
    <n v="0.24625758597437628"/>
    <n v="1826"/>
    <n v="1806"/>
    <n v="14"/>
    <n v="6"/>
    <n v="20"/>
    <n v="1640"/>
    <n v="1806"/>
    <n v="0"/>
    <n v="0"/>
    <n v="0.90808416389811741"/>
    <n v="1.0952902519167579E-2"/>
    <n v="0.98904709748083242"/>
    <s v="00:07:58"/>
    <n v="478.02547065337762"/>
    <n v="6.9695459579180508"/>
    <n v="77.906654343807759"/>
  </r>
  <r>
    <d v="2020-08-20T00:00:00"/>
    <s v="Jueves"/>
    <x v="4"/>
    <n v="34"/>
    <n v="3"/>
    <n v="7415"/>
    <n v="0.24423465947403911"/>
    <n v="1811"/>
    <n v="1785"/>
    <n v="14"/>
    <n v="12"/>
    <n v="26"/>
    <n v="1506"/>
    <n v="1785"/>
    <n v="0"/>
    <n v="0"/>
    <n v="0.84369747899159664"/>
    <n v="1.435670900055218E-2"/>
    <n v="0.98564329099944781"/>
    <s v="00:07:45"/>
    <n v="465.3327731092437"/>
    <n v="14.739495798319327"/>
    <n v="80.211035818005811"/>
  </r>
  <r>
    <d v="2020-08-21T00:00:00"/>
    <s v="Viernes"/>
    <x v="4"/>
    <n v="34"/>
    <n v="3"/>
    <n v="7415"/>
    <n v="0.20917060013486177"/>
    <n v="1551"/>
    <n v="1503"/>
    <n v="20"/>
    <n v="28"/>
    <n v="48"/>
    <n v="1151"/>
    <n v="1503"/>
    <n v="0"/>
    <n v="0"/>
    <n v="0.76580172987358619"/>
    <n v="3.0947775628626693E-2"/>
    <n v="0.96905222437137328"/>
    <s v="00:07:12"/>
    <n v="432.80505655355955"/>
    <n v="28.543579507651366"/>
    <n v="75.897887323943664"/>
  </r>
  <r>
    <d v="2020-08-22T00:00:00"/>
    <s v="Sábado"/>
    <x v="4"/>
    <n v="34"/>
    <n v="3"/>
    <n v="7415"/>
    <n v="2.6163182737693864E-2"/>
    <n v="194"/>
    <n v="193"/>
    <n v="1"/>
    <n v="0"/>
    <n v="1"/>
    <n v="190"/>
    <n v="193"/>
    <n v="0"/>
    <n v="0"/>
    <n v="0.98445595854922274"/>
    <n v="5.1546391752577319E-3"/>
    <n v="0.99484536082474229"/>
    <s v="00:07:30"/>
    <n v="450.98963730569949"/>
    <n v="3.9792746113989637"/>
    <n v="69.08450704225352"/>
  </r>
  <r>
    <d v="2020-08-24T00:00:00"/>
    <s v="Lunes"/>
    <x v="4"/>
    <n v="35"/>
    <n v="4"/>
    <n v="10346"/>
    <n v="0.17852310071525226"/>
    <n v="1847"/>
    <n v="1814"/>
    <n v="11"/>
    <n v="22"/>
    <n v="33"/>
    <n v="1522"/>
    <n v="1814"/>
    <n v="0"/>
    <n v="0"/>
    <n v="0.83902976846747523"/>
    <n v="1.7866811044937737E-2"/>
    <n v="0.9821331889550623"/>
    <s v="00:07:06"/>
    <n v="426.95975744211688"/>
    <n v="21.313120176405732"/>
    <n v="71.519579751671444"/>
  </r>
  <r>
    <d v="2020-08-25T00:00:00"/>
    <s v="Martes"/>
    <x v="4"/>
    <n v="35"/>
    <n v="4"/>
    <n v="10346"/>
    <n v="0.18238932920935627"/>
    <n v="1887"/>
    <n v="1837"/>
    <n v="20"/>
    <n v="30"/>
    <n v="50"/>
    <n v="1564"/>
    <n v="1837"/>
    <n v="0"/>
    <n v="0"/>
    <n v="0.8513881328252586"/>
    <n v="2.6497085320614733E-2"/>
    <n v="0.97350291467938532"/>
    <s v="00:06:24"/>
    <n v="384.79531845400106"/>
    <n v="20.791507893304299"/>
    <n v="72.561616161616158"/>
  </r>
  <r>
    <d v="2020-08-26T00:00:00"/>
    <s v="Miércoles"/>
    <x v="4"/>
    <n v="35"/>
    <n v="4"/>
    <n v="10346"/>
    <n v="0.19128165474579548"/>
    <n v="1979"/>
    <n v="1910"/>
    <n v="23"/>
    <n v="46"/>
    <n v="69"/>
    <n v="1483"/>
    <n v="1910"/>
    <n v="0"/>
    <n v="0"/>
    <n v="0.77643979057591628"/>
    <n v="3.4866093986862051E-2"/>
    <n v="0.96513390601313798"/>
    <s v="00:06:42"/>
    <n v="402.4020942408377"/>
    <n v="33.079581151832464"/>
    <n v="72.666357738646894"/>
  </r>
  <r>
    <d v="2020-08-27T00:00:00"/>
    <s v="Jueves"/>
    <x v="4"/>
    <n v="35"/>
    <n v="4"/>
    <n v="10346"/>
    <n v="0.16557123526000386"/>
    <n v="1713"/>
    <n v="1680"/>
    <n v="20"/>
    <n v="13"/>
    <n v="33"/>
    <n v="1431"/>
    <n v="1680"/>
    <n v="0"/>
    <n v="0"/>
    <n v="0.85178571428571426"/>
    <n v="1.9264448336252189E-2"/>
    <n v="0.98073555166374782"/>
    <s v="00:07:13"/>
    <n v="433.97023809523807"/>
    <n v="11.878571428571428"/>
    <n v="70.044423440453684"/>
  </r>
  <r>
    <d v="2020-08-28T00:00:00"/>
    <s v="Viernes"/>
    <x v="4"/>
    <n v="35"/>
    <n v="4"/>
    <n v="10346"/>
    <n v="0.13038855596365745"/>
    <n v="1349"/>
    <n v="1321"/>
    <n v="17"/>
    <n v="11"/>
    <n v="28"/>
    <n v="1111"/>
    <n v="1321"/>
    <n v="0"/>
    <n v="0"/>
    <n v="0.84102952308856926"/>
    <n v="2.0756115641215715E-2"/>
    <n v="0.97924388435878429"/>
    <s v="00:07:28"/>
    <n v="448.57077971233912"/>
    <n v="23.679788039364119"/>
    <n v="73.726277372262771"/>
  </r>
  <r>
    <d v="2020-08-29T00:00:00"/>
    <s v="Sábado"/>
    <x v="4"/>
    <n v="35"/>
    <n v="4"/>
    <n v="10346"/>
    <n v="1.4208389715832206E-2"/>
    <n v="147"/>
    <n v="147"/>
    <n v="0"/>
    <n v="0"/>
    <n v="0"/>
    <n v="146"/>
    <n v="147"/>
    <n v="0"/>
    <n v="0"/>
    <n v="0.99319727891156462"/>
    <n v="0"/>
    <n v="1"/>
    <s v="00:07:08"/>
    <n v="428.19727891156464"/>
    <n v="1.8843537414965985"/>
    <n v="73.01428571428572"/>
  </r>
  <r>
    <d v="2020-08-31T00:00:00"/>
    <s v="Lunes"/>
    <x v="4"/>
    <n v="36"/>
    <n v="4"/>
    <n v="10346"/>
    <n v="0.13763773439010246"/>
    <n v="1424"/>
    <n v="1399"/>
    <n v="8"/>
    <n v="17"/>
    <n v="25"/>
    <n v="1220"/>
    <n v="1398"/>
    <n v="0"/>
    <n v="0"/>
    <n v="0.87205146533238032"/>
    <n v="1.75561797752809E-2"/>
    <n v="0.9824438202247191"/>
    <s v="00:07:25"/>
    <n v="445.63876967095854"/>
    <n v="14.984978540772532"/>
    <n v="76.406921241050114"/>
  </r>
  <r>
    <d v="2020-09-01T00:00:00"/>
    <s v="Martes"/>
    <x v="5"/>
    <n v="36"/>
    <n v="1"/>
    <n v="5473"/>
    <n v="0.246117303124429"/>
    <n v="1347"/>
    <n v="1323"/>
    <n v="10"/>
    <n v="14"/>
    <n v="24"/>
    <n v="1193"/>
    <n v="1323"/>
    <n v="0"/>
    <n v="0"/>
    <n v="0.90173847316704459"/>
    <n v="1.7817371937639197E-2"/>
    <n v="0.98218262806236079"/>
    <s v="00:06:52"/>
    <n v="412.65003779289492"/>
    <n v="13.962207105064248"/>
    <n v="71.163043478260875"/>
  </r>
  <r>
    <d v="2020-09-02T00:00:00"/>
    <s v="Miércoles"/>
    <x v="5"/>
    <n v="36"/>
    <n v="1"/>
    <n v="5473"/>
    <n v="0.26822583592179794"/>
    <n v="1468"/>
    <n v="1434"/>
    <n v="13"/>
    <n v="21"/>
    <n v="34"/>
    <n v="1207"/>
    <n v="1434"/>
    <n v="0"/>
    <n v="0"/>
    <n v="0.84170153417015336"/>
    <n v="2.316076294277929E-2"/>
    <n v="0.97683923705722076"/>
    <s v="00:06:57"/>
    <n v="417.31450488145049"/>
    <n v="17.955369595536961"/>
    <n v="72.140540540540542"/>
  </r>
  <r>
    <d v="2020-09-03T00:00:00"/>
    <s v="Jueves"/>
    <x v="5"/>
    <n v="36"/>
    <n v="1"/>
    <n v="5473"/>
    <n v="0.23990498812351543"/>
    <n v="1313"/>
    <n v="1289"/>
    <n v="8"/>
    <n v="16"/>
    <n v="24"/>
    <n v="1068"/>
    <n v="1289"/>
    <n v="0"/>
    <n v="0"/>
    <n v="0.82854926299456944"/>
    <n v="1.827875095201828E-2"/>
    <n v="0.98172124904798175"/>
    <s v="00:06:29"/>
    <n v="389.81536074476338"/>
    <n v="19.557020946470132"/>
    <n v="75.415270018621968"/>
  </r>
  <r>
    <d v="2020-09-04T00:00:00"/>
    <s v="Viernes"/>
    <x v="5"/>
    <n v="36"/>
    <n v="1"/>
    <n v="5473"/>
    <n v="0.22327790973871733"/>
    <n v="1222"/>
    <n v="1200"/>
    <n v="11"/>
    <n v="11"/>
    <n v="22"/>
    <n v="1026"/>
    <n v="1200"/>
    <n v="0"/>
    <n v="0"/>
    <n v="0.85499999999999998"/>
    <n v="1.8003273322422259E-2"/>
    <n v="0.98199672667757776"/>
    <s v="00:06:38"/>
    <n v="398.20749999999998"/>
    <n v="19.043333333333333"/>
    <n v="67.504317789291889"/>
  </r>
  <r>
    <d v="2020-09-05T00:00:00"/>
    <s v="Sábado"/>
    <x v="5"/>
    <n v="36"/>
    <n v="1"/>
    <n v="5473"/>
    <n v="2.2473963091540289E-2"/>
    <n v="123"/>
    <n v="123"/>
    <n v="0"/>
    <n v="0"/>
    <n v="0"/>
    <n v="123"/>
    <n v="123"/>
    <n v="0"/>
    <n v="0"/>
    <n v="1"/>
    <n v="0"/>
    <n v="1"/>
    <s v="00:06:24"/>
    <n v="384.11382113821139"/>
    <n v="1.4390243902439024"/>
    <n v="70.47540983606558"/>
  </r>
  <r>
    <d v="2020-09-07T00:00:00"/>
    <s v="Lunes"/>
    <x v="5"/>
    <n v="37"/>
    <n v="2"/>
    <n v="6805"/>
    <n v="0.18618662747979428"/>
    <n v="1267"/>
    <n v="1220"/>
    <n v="17"/>
    <n v="30"/>
    <n v="47"/>
    <n v="1071"/>
    <n v="1220"/>
    <n v="0"/>
    <n v="0"/>
    <n v="0.87786885245901636"/>
    <n v="3.7095501183898975E-2"/>
    <n v="0.96290449881610107"/>
    <s v="00:06:38"/>
    <n v="398.82950819672129"/>
    <n v="27.578688524590163"/>
    <n v="68.615384615384613"/>
  </r>
  <r>
    <d v="2020-09-08T00:00:00"/>
    <s v="Martes"/>
    <x v="5"/>
    <n v="37"/>
    <n v="2"/>
    <n v="6805"/>
    <n v="0.19132990448199852"/>
    <n v="1302"/>
    <n v="1283"/>
    <n v="10"/>
    <n v="9"/>
    <n v="19"/>
    <n v="1172"/>
    <n v="1283"/>
    <n v="0"/>
    <n v="0"/>
    <n v="0.91348402182385036"/>
    <n v="1.4592933947772658E-2"/>
    <n v="0.98540706605222739"/>
    <s v="00:06:38"/>
    <n v="398.27747466874513"/>
    <n v="12.34684333593141"/>
    <n v="69.979885057471265"/>
  </r>
  <r>
    <d v="2020-09-09T00:00:00"/>
    <s v="Miércoles"/>
    <x v="5"/>
    <n v="37"/>
    <n v="2"/>
    <n v="6805"/>
    <n v="0.2254224834680382"/>
    <n v="1534"/>
    <n v="1499"/>
    <n v="17"/>
    <n v="18"/>
    <n v="35"/>
    <n v="1213"/>
    <n v="1499"/>
    <n v="0"/>
    <n v="0"/>
    <n v="0.80920613742494996"/>
    <n v="2.2816166883963495E-2"/>
    <n v="0.97718383311603652"/>
    <s v="00:06:17"/>
    <n v="377.98198799199469"/>
    <n v="26.323549032688458"/>
    <n v="70.440329218106996"/>
  </r>
  <r>
    <d v="2020-09-10T00:00:00"/>
    <s v="Jueves"/>
    <x v="5"/>
    <n v="37"/>
    <n v="2"/>
    <n v="6805"/>
    <n v="0.19779573842762674"/>
    <n v="1346"/>
    <n v="1311"/>
    <n v="13"/>
    <n v="22"/>
    <n v="35"/>
    <n v="1053"/>
    <n v="1311"/>
    <n v="0"/>
    <n v="0"/>
    <n v="0.80320366132723109"/>
    <n v="2.6002971768202082E-2"/>
    <n v="0.9739970282317979"/>
    <s v="00:06:36"/>
    <n v="396.00305110602591"/>
    <n v="24.433257055682684"/>
    <n v="71.809315866084418"/>
  </r>
  <r>
    <d v="2020-09-11T00:00:00"/>
    <s v="Viernes"/>
    <x v="5"/>
    <n v="37"/>
    <n v="2"/>
    <n v="6805"/>
    <n v="0.1807494489346069"/>
    <n v="1230"/>
    <n v="1216"/>
    <n v="10"/>
    <n v="4"/>
    <n v="14"/>
    <n v="1086"/>
    <n v="1216"/>
    <n v="0"/>
    <n v="0"/>
    <n v="0.89309210526315785"/>
    <n v="1.1382113821138212E-2"/>
    <n v="0.98861788617886182"/>
    <s v="00:06:15"/>
    <n v="375.13486842105266"/>
    <n v="13.675164473684211"/>
    <n v="70.522167487684726"/>
  </r>
  <r>
    <d v="2020-09-12T00:00:00"/>
    <s v="Sábado"/>
    <x v="5"/>
    <n v="37"/>
    <n v="2"/>
    <n v="6805"/>
    <n v="1.8515797207935343E-2"/>
    <n v="126"/>
    <n v="126"/>
    <n v="0"/>
    <n v="0"/>
    <n v="0"/>
    <n v="126"/>
    <n v="126"/>
    <n v="0"/>
    <n v="0"/>
    <n v="1"/>
    <n v="0"/>
    <n v="1"/>
    <s v="00:07:38"/>
    <n v="458.23015873015873"/>
    <n v="1.5555555555555556"/>
    <n v="65.939393939393938"/>
  </r>
  <r>
    <d v="2020-09-14T00:00:00"/>
    <s v="Lunes"/>
    <x v="5"/>
    <n v="38"/>
    <n v="3"/>
    <n v="6503"/>
    <n v="0.20221436260187606"/>
    <n v="1315"/>
    <n v="1292"/>
    <n v="13"/>
    <n v="10"/>
    <n v="23"/>
    <n v="1061"/>
    <n v="1292"/>
    <n v="0"/>
    <n v="0"/>
    <n v="0.82120743034055732"/>
    <n v="1.7490494296577948E-2"/>
    <n v="0.9825095057034221"/>
    <s v="00:06:27"/>
    <n v="387.24380804953563"/>
    <n v="22.079721362229101"/>
    <n v="72.845201238390089"/>
  </r>
  <r>
    <d v="2020-09-15T00:00:00"/>
    <s v="Martes"/>
    <x v="5"/>
    <n v="38"/>
    <n v="3"/>
    <n v="6503"/>
    <n v="0.2065200676610795"/>
    <n v="1343"/>
    <n v="1325"/>
    <n v="12"/>
    <n v="6"/>
    <n v="18"/>
    <n v="1189"/>
    <n v="1325"/>
    <n v="0"/>
    <n v="0"/>
    <n v="0.89735849056603778"/>
    <n v="1.3402829486224869E-2"/>
    <n v="0.98659717051377516"/>
    <s v="00:06:33"/>
    <n v="393.34339622641511"/>
    <n v="15.324528301886792"/>
    <n v="71.463525835866264"/>
  </r>
  <r>
    <d v="2020-09-16T00:00:00"/>
    <s v="Miércoles"/>
    <x v="5"/>
    <n v="38"/>
    <n v="3"/>
    <n v="6503"/>
    <n v="0.19975395971090265"/>
    <n v="1299"/>
    <n v="1273"/>
    <n v="5"/>
    <n v="21"/>
    <n v="26"/>
    <n v="1054"/>
    <n v="1273"/>
    <n v="0"/>
    <n v="0"/>
    <n v="0.82796543597800476"/>
    <n v="2.0015396458814474E-2"/>
    <n v="0.97998460354118555"/>
    <s v="00:06:25"/>
    <n v="385.05655930871956"/>
    <n v="26.70777690494894"/>
    <n v="67.657643312101911"/>
  </r>
  <r>
    <d v="2020-09-17T00:00:00"/>
    <s v="Jueves"/>
    <x v="5"/>
    <n v="38"/>
    <n v="3"/>
    <n v="6503"/>
    <n v="0.20390588958942027"/>
    <n v="1326"/>
    <n v="1317"/>
    <n v="4"/>
    <n v="5"/>
    <n v="9"/>
    <n v="1181"/>
    <n v="1317"/>
    <n v="0"/>
    <n v="0"/>
    <n v="0.89673500379650717"/>
    <n v="6.7873303167420816E-3"/>
    <n v="0.99321266968325794"/>
    <s v="00:06:27"/>
    <n v="387.19058466211084"/>
    <n v="11.272589217919514"/>
    <n v="65.488262910798127"/>
  </r>
  <r>
    <d v="2020-09-18T00:00:00"/>
    <s v="Viernes"/>
    <x v="5"/>
    <n v="38"/>
    <n v="3"/>
    <n v="6503"/>
    <n v="0.1751499308011687"/>
    <n v="1139"/>
    <n v="1128"/>
    <n v="4"/>
    <n v="7"/>
    <n v="11"/>
    <n v="1011"/>
    <n v="1128"/>
    <n v="0"/>
    <n v="0"/>
    <n v="0.89627659574468088"/>
    <n v="9.6575943810359964E-3"/>
    <n v="0.99034240561896403"/>
    <s v="00:06:07"/>
    <n v="367.46187943262413"/>
    <n v="11.468971631205674"/>
    <n v="70.691244239631331"/>
  </r>
  <r>
    <d v="2020-09-19T00:00:00"/>
    <s v="Sábado"/>
    <x v="5"/>
    <n v="38"/>
    <n v="3"/>
    <n v="6503"/>
    <n v="1.2455789635552822E-2"/>
    <n v="81"/>
    <n v="81"/>
    <n v="0"/>
    <n v="0"/>
    <n v="0"/>
    <n v="81"/>
    <n v="81"/>
    <n v="0"/>
    <n v="0"/>
    <n v="1"/>
    <n v="0"/>
    <n v="1"/>
    <s v="00:07:14"/>
    <n v="434.39506172839504"/>
    <n v="1.345679012345679"/>
    <n v="60.8125"/>
  </r>
  <r>
    <d v="2020-09-21T00:00:00"/>
    <s v="Lunes"/>
    <x v="5"/>
    <n v="39"/>
    <n v="4"/>
    <n v="6636"/>
    <n v="0.19198312236286919"/>
    <n v="1274"/>
    <n v="1249"/>
    <n v="15"/>
    <n v="10"/>
    <n v="25"/>
    <n v="1075"/>
    <n v="1249"/>
    <n v="0"/>
    <n v="0"/>
    <n v="0.86068855084067253"/>
    <n v="1.9623233908948195E-2"/>
    <n v="0.98037676609105184"/>
    <s v="00:06:24"/>
    <n v="384.21216973578862"/>
    <n v="22.006405124099281"/>
    <n v="66.946508172362556"/>
  </r>
  <r>
    <d v="2020-09-22T00:00:00"/>
    <s v="Martes"/>
    <x v="5"/>
    <n v="39"/>
    <n v="4"/>
    <n v="6636"/>
    <n v="0.21564195298372513"/>
    <n v="1431"/>
    <n v="1391"/>
    <n v="13"/>
    <n v="27"/>
    <n v="40"/>
    <n v="1108"/>
    <n v="1391"/>
    <n v="0"/>
    <n v="0"/>
    <n v="0.79654924514737602"/>
    <n v="2.7952480782669462E-2"/>
    <n v="0.97204751921733057"/>
    <s v="00:06:41"/>
    <n v="401.7627606038821"/>
    <n v="29.813803019410496"/>
    <n v="69.532324621733153"/>
  </r>
  <r>
    <d v="2020-09-23T00:00:00"/>
    <s v="Miércoles"/>
    <x v="5"/>
    <n v="39"/>
    <n v="4"/>
    <n v="6636"/>
    <n v="0.20946353224834238"/>
    <n v="1390"/>
    <n v="1359"/>
    <n v="15"/>
    <n v="16"/>
    <n v="31"/>
    <n v="1123"/>
    <n v="1359"/>
    <n v="0"/>
    <n v="0"/>
    <n v="0.82634289919058135"/>
    <n v="2.2302158273381296E-2"/>
    <n v="0.97769784172661867"/>
    <s v="00:06:46"/>
    <n v="406.66887417218544"/>
    <n v="23.311258278145697"/>
    <n v="64.624309392265189"/>
  </r>
  <r>
    <d v="2020-09-24T00:00:00"/>
    <s v="Jueves"/>
    <x v="5"/>
    <n v="39"/>
    <n v="4"/>
    <n v="6636"/>
    <n v="0.20253164556962025"/>
    <n v="1344"/>
    <n v="1330"/>
    <n v="10"/>
    <n v="4"/>
    <n v="14"/>
    <n v="1199"/>
    <n v="1330"/>
    <n v="0"/>
    <n v="0"/>
    <n v="0.90150375939849625"/>
    <n v="1.0416666666666666E-2"/>
    <n v="0.98958333333333337"/>
    <s v="00:05:48"/>
    <n v="348.09097744360901"/>
    <n v="11.072180451127819"/>
    <n v="62.403985507246375"/>
  </r>
  <r>
    <d v="2020-09-25T00:00:00"/>
    <s v="Viernes"/>
    <x v="5"/>
    <n v="39"/>
    <n v="4"/>
    <n v="6636"/>
    <n v="0.16395418927064498"/>
    <n v="1088"/>
    <n v="1078"/>
    <n v="5"/>
    <n v="5"/>
    <n v="10"/>
    <n v="983"/>
    <n v="1078"/>
    <n v="0"/>
    <n v="0"/>
    <n v="0.91187384044526898"/>
    <n v="9.1911764705882356E-3"/>
    <n v="0.9908088235294118"/>
    <s v="00:05:47"/>
    <n v="347.65769944341372"/>
    <n v="10.510204081632653"/>
    <n v="62.97782258064516"/>
  </r>
  <r>
    <d v="2020-09-26T00:00:00"/>
    <s v="Sábado"/>
    <x v="5"/>
    <n v="39"/>
    <n v="4"/>
    <n v="6636"/>
    <n v="1.642555756479807E-2"/>
    <n v="109"/>
    <n v="109"/>
    <n v="0"/>
    <n v="0"/>
    <n v="0"/>
    <n v="108"/>
    <n v="109"/>
    <n v="0"/>
    <n v="0"/>
    <n v="0.99082568807339455"/>
    <n v="0"/>
    <n v="1"/>
    <s v="00:05:59"/>
    <n v="359.26605504587155"/>
    <n v="2.1467889908256881"/>
    <n v="65.142857142857139"/>
  </r>
  <r>
    <d v="2020-09-28T00:00:00"/>
    <s v="Lunes"/>
    <x v="5"/>
    <n v="40"/>
    <n v="5"/>
    <n v="3851"/>
    <n v="0.33341989093741886"/>
    <n v="1284"/>
    <n v="1225"/>
    <n v="10"/>
    <n v="49"/>
    <n v="59"/>
    <n v="973"/>
    <n v="1225"/>
    <n v="0"/>
    <n v="0"/>
    <n v="0.79428571428571426"/>
    <n v="4.5950155763239874E-2"/>
    <n v="0.95404984423676009"/>
    <s v="00:06:01"/>
    <n v="361.59020408163263"/>
    <n v="43.611428571428569"/>
    <n v="61.96153846153846"/>
  </r>
  <r>
    <d v="2020-09-29T00:00:00"/>
    <s v="Martes"/>
    <x v="5"/>
    <n v="40"/>
    <n v="5"/>
    <n v="3851"/>
    <n v="0.35055829654635162"/>
    <n v="1350"/>
    <n v="1319"/>
    <n v="9"/>
    <n v="22"/>
    <n v="31"/>
    <n v="1056"/>
    <n v="1319"/>
    <n v="0"/>
    <n v="0"/>
    <n v="0.80060652009097799"/>
    <n v="2.2962962962962963E-2"/>
    <n v="0.97703703703703704"/>
    <s v="00:06:28"/>
    <n v="388.98711144806674"/>
    <n v="25.263078089461715"/>
    <n v="63.926328502415458"/>
  </r>
  <r>
    <d v="2020-09-30T00:00:00"/>
    <s v="Miércoles"/>
    <x v="5"/>
    <n v="40"/>
    <n v="5"/>
    <n v="3851"/>
    <n v="0.31602181251622957"/>
    <n v="1217"/>
    <n v="1190"/>
    <n v="7"/>
    <n v="20"/>
    <n v="27"/>
    <n v="994"/>
    <n v="1190"/>
    <n v="0"/>
    <n v="0"/>
    <n v="0.83529411764705885"/>
    <n v="2.2185702547247329E-2"/>
    <n v="0.97781429745275272"/>
    <s v="00:05:46"/>
    <n v="346.74705882352941"/>
    <n v="24.595798319327731"/>
    <n v="61.1332116788321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10" firstHeaderRow="1" firstDataRow="1" firstDataCol="1"/>
  <pivotFields count="23">
    <pivotField numFmtId="14" showAll="0"/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numFmtId="9" showAll="0"/>
    <pivotField dataField="1"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164" showAll="0"/>
    <pivotField numFmtId="164" showAll="0"/>
    <pivotField numFmtId="164" showAll="0"/>
    <pivotField showAll="0"/>
    <pivotField numFmtId="165" showAll="0"/>
    <pivotField numFmtId="166" showAll="0"/>
    <pivotField numFmtId="166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Llamadas entrantes" fld="7" baseField="0" baseItem="0"/>
  </dataFields>
  <formats count="2">
    <format dxfId="37">
      <pivotArea grandRow="1" outline="0" collapsedLevelsAreSubtotals="1" fieldPosition="0"/>
    </format>
    <format dxfId="3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5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18:C24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h="1" x="0"/>
        <item h="1" x="1"/>
        <item x="2"/>
        <item h="1" x="3"/>
        <item h="1" x="4"/>
        <item h="1"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5">
    <i>
      <x v="2"/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38">
      <pivotArea outline="0" collapsedLevelsAreSubtotals="1" fieldPosition="0"/>
    </format>
    <format dxfId="33">
      <pivotArea grandRow="1" outline="0" collapsedLevelsAreSubtotals="1" fieldPosition="0"/>
    </format>
    <format dxfId="32">
      <pivotArea dataOnly="0" labelOnly="1" grandRow="1" outline="0" fieldPosition="0"/>
    </format>
    <format dxfId="21">
      <pivotArea grandRow="1" outline="0" collapsedLevelsAreSubtotals="1" fieldPosition="0"/>
    </format>
    <format dxfId="20">
      <pivotArea dataOnly="0" labelOnly="1" grandRow="1" outline="0" fieldPosition="0"/>
    </format>
    <format dxfId="7">
      <pivotArea type="topRight" dataOnly="0" labelOnly="1" outline="0" fieldPosition="0"/>
    </format>
    <format dxfId="6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4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10:C16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h="1" x="0"/>
        <item x="1"/>
        <item h="1" x="2"/>
        <item h="1" x="3"/>
        <item h="1" x="4"/>
        <item h="1"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5">
    <i>
      <x v="1"/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39">
      <pivotArea outline="0" collapsedLevelsAreSubtotals="1" fieldPosition="0"/>
    </format>
    <format dxfId="31">
      <pivotArea grandRow="1" outline="0" collapsedLevelsAreSubtotals="1" fieldPosition="0"/>
    </format>
    <format dxfId="30">
      <pivotArea dataOnly="0" labelOnly="1" grandRow="1" outline="0" fieldPosition="0"/>
    </format>
    <format dxfId="19">
      <pivotArea grandRow="1" outline="0" collapsedLevelsAreSubtotals="1" fieldPosition="0"/>
    </format>
    <format dxfId="18">
      <pivotArea dataOnly="0" labelOnly="1" grandRow="1" outline="0" fieldPosition="0"/>
    </format>
    <format dxfId="9">
      <pivotArea type="topRight" dataOnly="0" labelOnly="1" outline="0" fieldPosition="0"/>
    </format>
    <format dxfId="8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1:C8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x="0"/>
        <item h="1" x="1"/>
        <item h="1" x="2"/>
        <item h="1" x="3"/>
        <item h="1" x="4"/>
        <item h="1"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>
      <items count="147">
        <item x="7"/>
        <item x="136"/>
        <item x="3"/>
        <item x="142"/>
        <item x="124"/>
        <item x="91"/>
        <item x="130"/>
        <item x="13"/>
        <item x="19"/>
        <item x="108"/>
        <item x="113"/>
        <item x="102"/>
        <item x="24"/>
        <item x="64"/>
        <item x="80"/>
        <item x="30"/>
        <item x="86"/>
        <item x="97"/>
        <item x="36"/>
        <item x="53"/>
        <item x="59"/>
        <item x="47"/>
        <item x="42"/>
        <item x="69"/>
        <item x="2"/>
        <item x="74"/>
        <item x="6"/>
        <item x="5"/>
        <item x="4"/>
        <item x="12"/>
        <item x="1"/>
        <item x="0"/>
        <item x="11"/>
        <item x="10"/>
        <item x="141"/>
        <item x="135"/>
        <item x="9"/>
        <item x="145"/>
        <item x="123"/>
        <item x="129"/>
        <item x="8"/>
        <item x="125"/>
        <item x="137"/>
        <item x="14"/>
        <item x="143"/>
        <item x="15"/>
        <item x="133"/>
        <item x="126"/>
        <item x="18"/>
        <item x="122"/>
        <item x="131"/>
        <item x="134"/>
        <item x="132"/>
        <item x="140"/>
        <item x="128"/>
        <item x="120"/>
        <item x="118"/>
        <item x="144"/>
        <item x="139"/>
        <item x="17"/>
        <item x="16"/>
        <item x="119"/>
        <item x="138"/>
        <item x="121"/>
        <item x="127"/>
        <item x="112"/>
        <item x="107"/>
        <item x="29"/>
        <item x="101"/>
        <item x="96"/>
        <item x="117"/>
        <item x="106"/>
        <item x="111"/>
        <item x="110"/>
        <item x="114"/>
        <item x="22"/>
        <item x="105"/>
        <item x="115"/>
        <item x="104"/>
        <item x="99"/>
        <item x="21"/>
        <item x="28"/>
        <item x="100"/>
        <item x="116"/>
        <item x="23"/>
        <item x="95"/>
        <item x="35"/>
        <item x="20"/>
        <item x="109"/>
        <item x="98"/>
        <item x="26"/>
        <item x="103"/>
        <item x="94"/>
        <item x="89"/>
        <item x="93"/>
        <item x="90"/>
        <item x="85"/>
        <item x="79"/>
        <item x="34"/>
        <item x="25"/>
        <item x="27"/>
        <item x="32"/>
        <item x="52"/>
        <item x="84"/>
        <item x="40"/>
        <item x="39"/>
        <item x="33"/>
        <item x="38"/>
        <item x="55"/>
        <item x="92"/>
        <item x="31"/>
        <item x="83"/>
        <item x="78"/>
        <item x="51"/>
        <item x="41"/>
        <item x="88"/>
        <item x="58"/>
        <item x="87"/>
        <item x="63"/>
        <item x="37"/>
        <item x="82"/>
        <item x="56"/>
        <item x="50"/>
        <item x="57"/>
        <item x="49"/>
        <item x="54"/>
        <item x="46"/>
        <item x="81"/>
        <item x="77"/>
        <item x="48"/>
        <item x="45"/>
        <item x="44"/>
        <item x="43"/>
        <item x="62"/>
        <item x="65"/>
        <item x="61"/>
        <item x="67"/>
        <item x="68"/>
        <item x="75"/>
        <item x="66"/>
        <item x="76"/>
        <item x="60"/>
        <item x="70"/>
        <item x="71"/>
        <item x="72"/>
        <item x="73"/>
        <item t="default"/>
      </items>
    </pivotField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6">
    <i>
      <x/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40">
      <pivotArea outline="0" collapsedLevelsAreSubtotals="1" fieldPosition="0"/>
    </format>
    <format dxfId="35">
      <pivotArea type="topRight" dataOnly="0" labelOnly="1" outline="0" fieldPosition="0"/>
    </format>
    <format dxfId="34">
      <pivotArea type="topRight" dataOnly="0" labelOnly="1" outline="0" fieldPosition="0"/>
    </format>
    <format dxfId="29">
      <pivotArea grandRow="1" outline="0" collapsedLevelsAreSubtotals="1" fieldPosition="0"/>
    </format>
    <format dxfId="28">
      <pivotArea dataOnly="0" labelOnly="1" grandRow="1" outline="0" fieldPosition="0"/>
    </format>
    <format dxfId="17">
      <pivotArea grandRow="1" outline="0" collapsedLevelsAreSubtotals="1" fieldPosition="0"/>
    </format>
    <format dxfId="1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8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43:C50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h="1" x="0"/>
        <item h="1" x="1"/>
        <item h="1" x="2"/>
        <item h="1" x="3"/>
        <item h="1" x="4"/>
        <item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6">
    <i>
      <x v="5"/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41">
      <pivotArea outline="0" collapsedLevelsAreSubtotals="1" fieldPosition="0"/>
    </format>
    <format dxfId="27">
      <pivotArea grandRow="1" outline="0" collapsedLevelsAreSubtotals="1" fieldPosition="0"/>
    </format>
    <format dxfId="26">
      <pivotArea dataOnly="0" labelOnly="1" grandRow="1" outline="0" fieldPosition="0"/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">
      <pivotArea type="topRight" dataOnly="0" labelOnly="1" outline="0" fieldPosition="0"/>
    </format>
    <format dxfId="0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7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35:C41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h="1" x="0"/>
        <item h="1" x="1"/>
        <item h="1" x="2"/>
        <item h="1" x="3"/>
        <item x="4"/>
        <item h="1"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5">
    <i>
      <x v="4"/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42">
      <pivotArea outline="0" collapsedLevelsAreSubtotals="1" fieldPosition="0"/>
    </format>
    <format dxfId="25">
      <pivotArea grandRow="1" outline="0" collapsedLevelsAreSubtotals="1" fieldPosition="0"/>
    </format>
    <format dxfId="24">
      <pivotArea dataOnly="0" labelOnly="1" grandRow="1" outline="0" fieldPosition="0"/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3">
      <pivotArea type="topRight" dataOnly="0" labelOnly="1" outline="0" fieldPosition="0"/>
    </format>
    <format dxfId="2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6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26:C33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h="1" x="0"/>
        <item h="1" x="1"/>
        <item h="1" x="2"/>
        <item x="3"/>
        <item h="1" x="4"/>
        <item h="1"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6">
    <i>
      <x v="3"/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43">
      <pivotArea outline="0" collapsedLevelsAreSubtotals="1" fieldPosition="0"/>
    </format>
    <format dxfId="23">
      <pivotArea grandRow="1" outline="0" collapsedLevelsAreSubtotals="1" fieldPosition="0"/>
    </format>
    <format dxfId="22">
      <pivotArea dataOnly="0" labelOnly="1" grandRow="1" outline="0" fieldPosition="0"/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5">
      <pivotArea type="topRight" dataOnly="0" labelOnly="1" outline="0" fieldPosition="0"/>
    </format>
    <format dxfId="4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pivotTable" Target="../pivotTables/pivotTable7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W148"/>
  <sheetViews>
    <sheetView tabSelected="1" workbookViewId="0">
      <pane ySplit="1" topLeftCell="A2" activePane="bottomLeft" state="frozen"/>
      <selection pane="bottomLeft" activeCell="G2" sqref="G2"/>
    </sheetView>
  </sheetViews>
  <sheetFormatPr baseColWidth="10" defaultColWidth="9.109375" defaultRowHeight="14.4" x14ac:dyDescent="0.3"/>
  <cols>
    <col min="1" max="1" width="25.33203125" customWidth="1"/>
    <col min="2" max="2" width="18.109375" customWidth="1"/>
    <col min="3" max="7" width="15.88671875" customWidth="1"/>
    <col min="8" max="8" width="11.5546875" bestFit="1" customWidth="1"/>
    <col min="9" max="9" width="14.109375" bestFit="1" customWidth="1"/>
    <col min="10" max="10" width="17.44140625" bestFit="1" customWidth="1"/>
    <col min="11" max="11" width="18.6640625" bestFit="1" customWidth="1"/>
    <col min="12" max="12" width="15.33203125" bestFit="1" customWidth="1"/>
    <col min="13" max="13" width="17" bestFit="1" customWidth="1"/>
    <col min="14" max="14" width="15" bestFit="1" customWidth="1"/>
    <col min="15" max="15" width="14.88671875" bestFit="1" customWidth="1"/>
    <col min="16" max="16" width="16.88671875" bestFit="1" customWidth="1"/>
    <col min="17" max="17" width="14.6640625" bestFit="1" customWidth="1"/>
    <col min="18" max="18" width="16.44140625" bestFit="1" customWidth="1"/>
    <col min="19" max="19" width="15.109375" bestFit="1" customWidth="1"/>
    <col min="20" max="20" width="15.6640625" bestFit="1" customWidth="1"/>
    <col min="21" max="21" width="7.33203125" bestFit="1" customWidth="1"/>
    <col min="22" max="23" width="7.44140625" bestFit="1" customWidth="1"/>
  </cols>
  <sheetData>
    <row r="1" spans="1:23" ht="38.1" customHeight="1" thickBot="1" x14ac:dyDescent="0.35">
      <c r="A1" s="6" t="s">
        <v>44</v>
      </c>
      <c r="B1" s="7" t="s">
        <v>45</v>
      </c>
      <c r="C1" s="7" t="s">
        <v>46</v>
      </c>
      <c r="D1" s="7" t="s">
        <v>154</v>
      </c>
      <c r="E1" s="7" t="s">
        <v>157</v>
      </c>
      <c r="F1" s="7" t="s">
        <v>159</v>
      </c>
      <c r="G1" s="7" t="s">
        <v>160</v>
      </c>
      <c r="H1" s="15" t="s">
        <v>0</v>
      </c>
      <c r="I1" s="15" t="s">
        <v>1</v>
      </c>
      <c r="J1" s="15" t="s">
        <v>2</v>
      </c>
      <c r="K1" s="15" t="s">
        <v>3</v>
      </c>
      <c r="L1" s="15" t="s">
        <v>4</v>
      </c>
      <c r="M1" s="15" t="s">
        <v>5</v>
      </c>
      <c r="N1" s="15" t="s">
        <v>6</v>
      </c>
      <c r="O1" s="15" t="s">
        <v>7</v>
      </c>
      <c r="P1" s="15" t="s">
        <v>8</v>
      </c>
      <c r="Q1" s="15" t="s">
        <v>9</v>
      </c>
      <c r="R1" s="15" t="s">
        <v>10</v>
      </c>
      <c r="S1" s="15" t="s">
        <v>11</v>
      </c>
      <c r="T1" s="15" t="s">
        <v>12</v>
      </c>
      <c r="U1" s="15" t="s">
        <v>13</v>
      </c>
      <c r="V1" s="6" t="s">
        <v>14</v>
      </c>
      <c r="W1" s="15" t="s">
        <v>15</v>
      </c>
    </row>
    <row r="2" spans="1:23" ht="17.100000000000001" customHeight="1" thickBot="1" x14ac:dyDescent="0.35">
      <c r="A2" s="22">
        <v>43922</v>
      </c>
      <c r="B2" s="12" t="s">
        <v>18</v>
      </c>
      <c r="C2" s="25" t="s">
        <v>153</v>
      </c>
      <c r="D2" s="25">
        <f>WEEKNUM(A2)</f>
        <v>14</v>
      </c>
      <c r="E2" s="25">
        <v>1</v>
      </c>
      <c r="F2" s="25">
        <f>SUMIFS(Base!C:C,Mes,'Trafico Diario'!C2,Semana_Mes,'Trafico Diario'!E2)</f>
        <v>2784</v>
      </c>
      <c r="G2" s="26">
        <f>+H2/F2</f>
        <v>0.35847701149425287</v>
      </c>
      <c r="H2" s="11">
        <v>998</v>
      </c>
      <c r="I2" s="11">
        <v>974</v>
      </c>
      <c r="J2" s="11">
        <v>6</v>
      </c>
      <c r="K2" s="11">
        <v>18</v>
      </c>
      <c r="L2" s="11">
        <v>24</v>
      </c>
      <c r="M2" s="11">
        <v>892</v>
      </c>
      <c r="N2" s="11">
        <v>506</v>
      </c>
      <c r="O2" s="11">
        <v>468</v>
      </c>
      <c r="P2" s="11">
        <v>0</v>
      </c>
      <c r="Q2" s="10">
        <v>0.91581108829568791</v>
      </c>
      <c r="R2" s="10">
        <v>2.4048096192384769E-2</v>
      </c>
      <c r="S2" s="10">
        <v>0.97595190380761521</v>
      </c>
      <c r="T2" s="9" t="s">
        <v>147</v>
      </c>
      <c r="U2" s="8">
        <v>531.82443531827516</v>
      </c>
      <c r="V2" s="17">
        <v>11.66735112936345</v>
      </c>
      <c r="W2" s="13">
        <v>91.589944134078209</v>
      </c>
    </row>
    <row r="3" spans="1:23" ht="17.100000000000001" customHeight="1" thickBot="1" x14ac:dyDescent="0.35">
      <c r="A3" s="22">
        <v>43923</v>
      </c>
      <c r="B3" s="12" t="s">
        <v>20</v>
      </c>
      <c r="C3" s="25" t="s">
        <v>153</v>
      </c>
      <c r="D3" s="25">
        <f t="shared" ref="D2:D33" si="0">WEEKNUM(A3)</f>
        <v>14</v>
      </c>
      <c r="E3" s="25">
        <v>1</v>
      </c>
      <c r="F3" s="25">
        <f>SUMIFS(Base!C:C,Mes,'Trafico Diario'!C3,Semana_Mes,'Trafico Diario'!E3)</f>
        <v>2784</v>
      </c>
      <c r="G3" s="26">
        <f t="shared" ref="G3:G66" si="1">+H3/F3</f>
        <v>0.34734195402298851</v>
      </c>
      <c r="H3" s="11">
        <v>967</v>
      </c>
      <c r="I3" s="11">
        <v>952</v>
      </c>
      <c r="J3" s="11">
        <v>5</v>
      </c>
      <c r="K3" s="11">
        <v>10</v>
      </c>
      <c r="L3" s="11">
        <v>15</v>
      </c>
      <c r="M3" s="11">
        <v>896</v>
      </c>
      <c r="N3" s="11">
        <v>505</v>
      </c>
      <c r="O3" s="11">
        <v>447</v>
      </c>
      <c r="P3" s="11">
        <v>0</v>
      </c>
      <c r="Q3" s="10">
        <v>0.94117647058823528</v>
      </c>
      <c r="R3" s="10">
        <v>1.5511892450879007E-2</v>
      </c>
      <c r="S3" s="10">
        <v>0.98448810754912097</v>
      </c>
      <c r="T3" s="9" t="s">
        <v>146</v>
      </c>
      <c r="U3" s="8">
        <v>539.9600840336135</v>
      </c>
      <c r="V3" s="17">
        <v>9.2920168067226889</v>
      </c>
      <c r="W3" s="13">
        <v>97.694976076555022</v>
      </c>
    </row>
    <row r="4" spans="1:23" ht="17.100000000000001" customHeight="1" thickBot="1" x14ac:dyDescent="0.35">
      <c r="A4" s="22">
        <v>43924</v>
      </c>
      <c r="B4" s="12" t="s">
        <v>22</v>
      </c>
      <c r="C4" s="25" t="s">
        <v>153</v>
      </c>
      <c r="D4" s="25">
        <f t="shared" si="0"/>
        <v>14</v>
      </c>
      <c r="E4" s="25">
        <v>1</v>
      </c>
      <c r="F4" s="25">
        <f>SUMIFS(Base!C:C,Mes,'Trafico Diario'!C4,Semana_Mes,'Trafico Diario'!E4)</f>
        <v>2784</v>
      </c>
      <c r="G4" s="26">
        <f t="shared" si="1"/>
        <v>0.26077586206896552</v>
      </c>
      <c r="H4" s="11">
        <v>726</v>
      </c>
      <c r="I4" s="11">
        <v>719</v>
      </c>
      <c r="J4" s="11">
        <v>2</v>
      </c>
      <c r="K4" s="11">
        <v>5</v>
      </c>
      <c r="L4" s="11">
        <v>7</v>
      </c>
      <c r="M4" s="11">
        <v>703</v>
      </c>
      <c r="N4" s="11">
        <v>345</v>
      </c>
      <c r="O4" s="11">
        <v>374</v>
      </c>
      <c r="P4" s="11">
        <v>0</v>
      </c>
      <c r="Q4" s="10">
        <v>0.97774687065368571</v>
      </c>
      <c r="R4" s="10">
        <v>9.6418732782369149E-3</v>
      </c>
      <c r="S4" s="10">
        <v>0.99035812672176304</v>
      </c>
      <c r="T4" s="9" t="s">
        <v>145</v>
      </c>
      <c r="U4" s="8">
        <v>564.74965229485395</v>
      </c>
      <c r="V4" s="17">
        <v>6.3908205841446453</v>
      </c>
      <c r="W4" s="13">
        <v>91.807283763277695</v>
      </c>
    </row>
    <row r="5" spans="1:23" ht="17.100000000000001" customHeight="1" thickBot="1" x14ac:dyDescent="0.35">
      <c r="A5" s="22">
        <v>43925</v>
      </c>
      <c r="B5" s="12" t="s">
        <v>24</v>
      </c>
      <c r="C5" s="25" t="s">
        <v>153</v>
      </c>
      <c r="D5" s="25">
        <f t="shared" si="0"/>
        <v>14</v>
      </c>
      <c r="E5" s="25">
        <v>1</v>
      </c>
      <c r="F5" s="25">
        <f>SUMIFS(Base!C:C,Mes,'Trafico Diario'!C5,Semana_Mes,'Trafico Diario'!E5)</f>
        <v>2784</v>
      </c>
      <c r="G5" s="26">
        <f t="shared" si="1"/>
        <v>3.3405172413793101E-2</v>
      </c>
      <c r="H5" s="11">
        <v>93</v>
      </c>
      <c r="I5" s="11">
        <v>89</v>
      </c>
      <c r="J5" s="11">
        <v>1</v>
      </c>
      <c r="K5" s="11">
        <v>3</v>
      </c>
      <c r="L5" s="11">
        <v>4</v>
      </c>
      <c r="M5" s="11">
        <v>82</v>
      </c>
      <c r="N5" s="11">
        <v>44</v>
      </c>
      <c r="O5" s="11">
        <v>45</v>
      </c>
      <c r="P5" s="11">
        <v>0</v>
      </c>
      <c r="Q5" s="10">
        <v>0.9213483146067416</v>
      </c>
      <c r="R5" s="10">
        <v>4.3010752688172046E-2</v>
      </c>
      <c r="S5" s="10">
        <v>0.956989247311828</v>
      </c>
      <c r="T5" s="9" t="s">
        <v>144</v>
      </c>
      <c r="U5" s="8">
        <v>476.70786516853934</v>
      </c>
      <c r="V5" s="17">
        <v>25.606741573033709</v>
      </c>
      <c r="W5" s="13">
        <v>106.7</v>
      </c>
    </row>
    <row r="6" spans="1:23" ht="17.100000000000001" customHeight="1" thickBot="1" x14ac:dyDescent="0.35">
      <c r="A6" s="19">
        <v>43927</v>
      </c>
      <c r="B6" s="12" t="s">
        <v>26</v>
      </c>
      <c r="C6" s="25" t="s">
        <v>153</v>
      </c>
      <c r="D6" s="25">
        <f t="shared" si="0"/>
        <v>15</v>
      </c>
      <c r="E6" s="25">
        <v>2</v>
      </c>
      <c r="F6" s="25">
        <f>SUMIFS(Base!C:C,Mes,'Trafico Diario'!C6,Semana_Mes,'Trafico Diario'!E6)</f>
        <v>2609</v>
      </c>
      <c r="G6" s="26">
        <f t="shared" si="1"/>
        <v>0.3583748562667689</v>
      </c>
      <c r="H6" s="11">
        <v>935</v>
      </c>
      <c r="I6" s="11">
        <v>902</v>
      </c>
      <c r="J6" s="11">
        <v>11</v>
      </c>
      <c r="K6" s="11">
        <v>22</v>
      </c>
      <c r="L6" s="11">
        <v>33</v>
      </c>
      <c r="M6" s="11">
        <v>812</v>
      </c>
      <c r="N6" s="11">
        <v>450</v>
      </c>
      <c r="O6" s="11">
        <v>452</v>
      </c>
      <c r="P6" s="11">
        <v>0</v>
      </c>
      <c r="Q6" s="10">
        <v>0.90022172949002222</v>
      </c>
      <c r="R6" s="10">
        <v>3.5294117647058823E-2</v>
      </c>
      <c r="S6" s="10">
        <v>0.96470588235294119</v>
      </c>
      <c r="T6" s="9" t="s">
        <v>143</v>
      </c>
      <c r="U6" s="8">
        <v>559.72616407982264</v>
      </c>
      <c r="V6" s="17">
        <v>23.777161862527716</v>
      </c>
      <c r="W6" s="13">
        <v>79.28025477707007</v>
      </c>
    </row>
    <row r="7" spans="1:23" ht="17.100000000000001" customHeight="1" thickBot="1" x14ac:dyDescent="0.35">
      <c r="A7" s="19">
        <v>43928</v>
      </c>
      <c r="B7" s="12" t="s">
        <v>16</v>
      </c>
      <c r="C7" s="25" t="s">
        <v>153</v>
      </c>
      <c r="D7" s="25">
        <f t="shared" si="0"/>
        <v>15</v>
      </c>
      <c r="E7" s="25">
        <v>2</v>
      </c>
      <c r="F7" s="25">
        <f>SUMIFS(Base!C:C,Mes,'Trafico Diario'!C7,Semana_Mes,'Trafico Diario'!E7)</f>
        <v>2609</v>
      </c>
      <c r="G7" s="26">
        <f t="shared" si="1"/>
        <v>0.32387888079724031</v>
      </c>
      <c r="H7" s="11">
        <v>845</v>
      </c>
      <c r="I7" s="11">
        <v>826</v>
      </c>
      <c r="J7" s="11">
        <v>6</v>
      </c>
      <c r="K7" s="11">
        <v>13</v>
      </c>
      <c r="L7" s="11">
        <v>19</v>
      </c>
      <c r="M7" s="11">
        <v>790</v>
      </c>
      <c r="N7" s="11">
        <v>420</v>
      </c>
      <c r="O7" s="11">
        <v>406</v>
      </c>
      <c r="P7" s="11">
        <v>0</v>
      </c>
      <c r="Q7" s="10">
        <v>0.95641646489104115</v>
      </c>
      <c r="R7" s="10">
        <v>2.2485207100591716E-2</v>
      </c>
      <c r="S7" s="10">
        <v>0.97751479289940824</v>
      </c>
      <c r="T7" s="9" t="s">
        <v>69</v>
      </c>
      <c r="U7" s="8">
        <v>550.66101694915255</v>
      </c>
      <c r="V7" s="17">
        <v>8.2312348668280872</v>
      </c>
      <c r="W7" s="13">
        <v>86.507177033492823</v>
      </c>
    </row>
    <row r="8" spans="1:23" ht="17.100000000000001" customHeight="1" thickBot="1" x14ac:dyDescent="0.35">
      <c r="A8" s="19">
        <v>43929</v>
      </c>
      <c r="B8" s="12" t="s">
        <v>18</v>
      </c>
      <c r="C8" s="25" t="s">
        <v>153</v>
      </c>
      <c r="D8" s="25">
        <f t="shared" si="0"/>
        <v>15</v>
      </c>
      <c r="E8" s="25">
        <v>2</v>
      </c>
      <c r="F8" s="25">
        <f>SUMIFS(Base!C:C,Mes,'Trafico Diario'!C8,Semana_Mes,'Trafico Diario'!E8)</f>
        <v>2609</v>
      </c>
      <c r="G8" s="26">
        <f t="shared" si="1"/>
        <v>0.29129934840935223</v>
      </c>
      <c r="H8" s="11">
        <v>760</v>
      </c>
      <c r="I8" s="11">
        <v>743</v>
      </c>
      <c r="J8" s="11">
        <v>2</v>
      </c>
      <c r="K8" s="11">
        <v>15</v>
      </c>
      <c r="L8" s="11">
        <v>17</v>
      </c>
      <c r="M8" s="11">
        <v>712</v>
      </c>
      <c r="N8" s="11">
        <v>334</v>
      </c>
      <c r="O8" s="11">
        <v>409</v>
      </c>
      <c r="P8" s="11">
        <v>0</v>
      </c>
      <c r="Q8" s="10">
        <v>0.95827725437415878</v>
      </c>
      <c r="R8" s="10">
        <v>2.2368421052631579E-2</v>
      </c>
      <c r="S8" s="10">
        <v>0.97763157894736841</v>
      </c>
      <c r="T8" s="9" t="s">
        <v>142</v>
      </c>
      <c r="U8" s="8">
        <v>610.45356662180347</v>
      </c>
      <c r="V8" s="17">
        <v>8.3257065948855988</v>
      </c>
      <c r="W8" s="13">
        <v>90.942782834850462</v>
      </c>
    </row>
    <row r="9" spans="1:23" ht="17.100000000000001" customHeight="1" thickBot="1" x14ac:dyDescent="0.35">
      <c r="A9" s="19">
        <v>43932</v>
      </c>
      <c r="B9" s="12" t="s">
        <v>24</v>
      </c>
      <c r="C9" s="25" t="s">
        <v>153</v>
      </c>
      <c r="D9" s="25">
        <f t="shared" si="0"/>
        <v>15</v>
      </c>
      <c r="E9" s="25">
        <v>2</v>
      </c>
      <c r="F9" s="25">
        <f>SUMIFS(Base!C:C,Mes,'Trafico Diario'!C9,Semana_Mes,'Trafico Diario'!E9)</f>
        <v>2609</v>
      </c>
      <c r="G9" s="26">
        <f t="shared" si="1"/>
        <v>2.6446914526638558E-2</v>
      </c>
      <c r="H9" s="11">
        <v>69</v>
      </c>
      <c r="I9" s="11">
        <v>68</v>
      </c>
      <c r="J9" s="11">
        <v>0</v>
      </c>
      <c r="K9" s="11">
        <v>1</v>
      </c>
      <c r="L9" s="11">
        <v>1</v>
      </c>
      <c r="M9" s="11">
        <v>67</v>
      </c>
      <c r="N9" s="11">
        <v>37</v>
      </c>
      <c r="O9" s="11">
        <v>31</v>
      </c>
      <c r="P9" s="11">
        <v>0</v>
      </c>
      <c r="Q9" s="10">
        <v>0.98529411764705888</v>
      </c>
      <c r="R9" s="10">
        <v>1.4492753623188406E-2</v>
      </c>
      <c r="S9" s="10">
        <v>0.98550724637681164</v>
      </c>
      <c r="T9" s="9" t="s">
        <v>141</v>
      </c>
      <c r="U9" s="8">
        <v>694.08823529411768</v>
      </c>
      <c r="V9" s="17">
        <v>1.7647058823529411</v>
      </c>
      <c r="W9" s="13">
        <v>89.25</v>
      </c>
    </row>
    <row r="10" spans="1:23" ht="17.100000000000001" customHeight="1" thickBot="1" x14ac:dyDescent="0.35">
      <c r="A10" s="22">
        <v>43934</v>
      </c>
      <c r="B10" s="12" t="s">
        <v>26</v>
      </c>
      <c r="C10" s="25" t="s">
        <v>153</v>
      </c>
      <c r="D10" s="25">
        <f t="shared" si="0"/>
        <v>16</v>
      </c>
      <c r="E10" s="25">
        <v>3</v>
      </c>
      <c r="F10" s="25">
        <f>SUMIFS(Base!C:C,Mes,'Trafico Diario'!C10,Semana_Mes,'Trafico Diario'!E10)</f>
        <v>5581</v>
      </c>
      <c r="G10" s="26">
        <f t="shared" si="1"/>
        <v>0.22504927432359792</v>
      </c>
      <c r="H10" s="11">
        <v>1256</v>
      </c>
      <c r="I10" s="11">
        <v>1171</v>
      </c>
      <c r="J10" s="11">
        <v>26</v>
      </c>
      <c r="K10" s="11">
        <v>59</v>
      </c>
      <c r="L10" s="11">
        <v>85</v>
      </c>
      <c r="M10" s="11">
        <v>779</v>
      </c>
      <c r="N10" s="11">
        <v>616</v>
      </c>
      <c r="O10" s="11">
        <v>555</v>
      </c>
      <c r="P10" s="11">
        <v>0</v>
      </c>
      <c r="Q10" s="10">
        <v>0.6652433817250214</v>
      </c>
      <c r="R10" s="10">
        <v>6.7675159235668789E-2</v>
      </c>
      <c r="S10" s="10">
        <v>0.9323248407643312</v>
      </c>
      <c r="T10" s="9" t="s">
        <v>140</v>
      </c>
      <c r="U10" s="8">
        <v>556.54995730145174</v>
      </c>
      <c r="V10" s="17">
        <v>46.141759180187876</v>
      </c>
      <c r="W10" s="13">
        <v>80.46252465483235</v>
      </c>
    </row>
    <row r="11" spans="1:23" ht="17.100000000000001" customHeight="1" thickBot="1" x14ac:dyDescent="0.35">
      <c r="A11" s="22">
        <v>43935</v>
      </c>
      <c r="B11" s="12" t="s">
        <v>16</v>
      </c>
      <c r="C11" s="25" t="s">
        <v>153</v>
      </c>
      <c r="D11" s="25">
        <f t="shared" si="0"/>
        <v>16</v>
      </c>
      <c r="E11" s="25">
        <v>3</v>
      </c>
      <c r="F11" s="25">
        <f>SUMIFS(Base!C:C,Mes,'Trafico Diario'!C11,Semana_Mes,'Trafico Diario'!E11)</f>
        <v>5581</v>
      </c>
      <c r="G11" s="26">
        <f t="shared" si="1"/>
        <v>0.20641462103565669</v>
      </c>
      <c r="H11" s="11">
        <v>1152</v>
      </c>
      <c r="I11" s="11">
        <v>1107</v>
      </c>
      <c r="J11" s="11">
        <v>12</v>
      </c>
      <c r="K11" s="11">
        <v>33</v>
      </c>
      <c r="L11" s="11">
        <v>45</v>
      </c>
      <c r="M11" s="11">
        <v>891</v>
      </c>
      <c r="N11" s="11">
        <v>493</v>
      </c>
      <c r="O11" s="11">
        <v>614</v>
      </c>
      <c r="P11" s="11">
        <v>0</v>
      </c>
      <c r="Q11" s="10">
        <v>0.80487804878048785</v>
      </c>
      <c r="R11" s="10">
        <v>3.90625E-2</v>
      </c>
      <c r="S11" s="10">
        <v>0.9609375</v>
      </c>
      <c r="T11" s="9" t="s">
        <v>139</v>
      </c>
      <c r="U11" s="8">
        <v>509.32700993676605</v>
      </c>
      <c r="V11" s="17">
        <v>24.008130081300813</v>
      </c>
      <c r="W11" s="13">
        <v>79.471428571428575</v>
      </c>
    </row>
    <row r="12" spans="1:23" ht="17.100000000000001" customHeight="1" thickBot="1" x14ac:dyDescent="0.35">
      <c r="A12" s="22">
        <v>43936</v>
      </c>
      <c r="B12" s="12" t="s">
        <v>18</v>
      </c>
      <c r="C12" s="25" t="s">
        <v>153</v>
      </c>
      <c r="D12" s="25">
        <f t="shared" si="0"/>
        <v>16</v>
      </c>
      <c r="E12" s="25">
        <v>3</v>
      </c>
      <c r="F12" s="25">
        <f>SUMIFS(Base!C:C,Mes,'Trafico Diario'!C12,Semana_Mes,'Trafico Diario'!E12)</f>
        <v>5581</v>
      </c>
      <c r="G12" s="26">
        <f t="shared" si="1"/>
        <v>0.1913635549184734</v>
      </c>
      <c r="H12" s="11">
        <v>1068</v>
      </c>
      <c r="I12" s="11">
        <v>1062</v>
      </c>
      <c r="J12" s="11">
        <v>5</v>
      </c>
      <c r="K12" s="11">
        <v>1</v>
      </c>
      <c r="L12" s="11">
        <v>6</v>
      </c>
      <c r="M12" s="11">
        <v>1040</v>
      </c>
      <c r="N12" s="11">
        <v>492</v>
      </c>
      <c r="O12" s="11">
        <v>570</v>
      </c>
      <c r="P12" s="11">
        <v>0</v>
      </c>
      <c r="Q12" s="10">
        <v>0.9792843691148776</v>
      </c>
      <c r="R12" s="10">
        <v>5.6179775280898875E-3</v>
      </c>
      <c r="S12" s="10">
        <v>0.9943820224719101</v>
      </c>
      <c r="T12" s="9" t="s">
        <v>138</v>
      </c>
      <c r="U12" s="8">
        <v>516.51506591337102</v>
      </c>
      <c r="V12" s="17">
        <v>2.847457627118644</v>
      </c>
      <c r="W12" s="13">
        <v>88.275265957446805</v>
      </c>
    </row>
    <row r="13" spans="1:23" ht="17.100000000000001" customHeight="1" thickBot="1" x14ac:dyDescent="0.35">
      <c r="A13" s="22">
        <v>43937</v>
      </c>
      <c r="B13" s="12" t="s">
        <v>20</v>
      </c>
      <c r="C13" s="25" t="s">
        <v>153</v>
      </c>
      <c r="D13" s="25">
        <f t="shared" si="0"/>
        <v>16</v>
      </c>
      <c r="E13" s="25">
        <v>3</v>
      </c>
      <c r="F13" s="25">
        <f>SUMIFS(Base!C:C,Mes,'Trafico Diario'!C13,Semana_Mes,'Trafico Diario'!E13)</f>
        <v>5581</v>
      </c>
      <c r="G13" s="26">
        <f t="shared" si="1"/>
        <v>0.1802544346891238</v>
      </c>
      <c r="H13" s="11">
        <v>1006</v>
      </c>
      <c r="I13" s="11">
        <v>993</v>
      </c>
      <c r="J13" s="11">
        <v>4</v>
      </c>
      <c r="K13" s="11">
        <v>9</v>
      </c>
      <c r="L13" s="11">
        <v>13</v>
      </c>
      <c r="M13" s="11">
        <v>965</v>
      </c>
      <c r="N13" s="11">
        <v>428</v>
      </c>
      <c r="O13" s="11">
        <v>565</v>
      </c>
      <c r="P13" s="11">
        <v>0</v>
      </c>
      <c r="Q13" s="10">
        <v>0.97180261832829806</v>
      </c>
      <c r="R13" s="10">
        <v>1.2922465208747515E-2</v>
      </c>
      <c r="S13" s="10">
        <v>0.98707753479125249</v>
      </c>
      <c r="T13" s="9" t="s">
        <v>137</v>
      </c>
      <c r="U13" s="8">
        <v>519.50151057401808</v>
      </c>
      <c r="V13" s="17">
        <v>4.764350453172205</v>
      </c>
      <c r="W13" s="13">
        <v>83.872537659327932</v>
      </c>
    </row>
    <row r="14" spans="1:23" ht="17.100000000000001" customHeight="1" thickBot="1" x14ac:dyDescent="0.35">
      <c r="A14" s="22">
        <v>43938</v>
      </c>
      <c r="B14" s="12" t="s">
        <v>22</v>
      </c>
      <c r="C14" s="25" t="s">
        <v>153</v>
      </c>
      <c r="D14" s="25">
        <f t="shared" si="0"/>
        <v>16</v>
      </c>
      <c r="E14" s="25">
        <v>3</v>
      </c>
      <c r="F14" s="25">
        <f>SUMIFS(Base!C:C,Mes,'Trafico Diario'!C14,Semana_Mes,'Trafico Diario'!E14)</f>
        <v>5581</v>
      </c>
      <c r="G14" s="26">
        <f t="shared" si="1"/>
        <v>0.1705787493280774</v>
      </c>
      <c r="H14" s="11">
        <v>952</v>
      </c>
      <c r="I14" s="11">
        <v>945</v>
      </c>
      <c r="J14" s="11">
        <v>4</v>
      </c>
      <c r="K14" s="11">
        <v>3</v>
      </c>
      <c r="L14" s="11">
        <v>7</v>
      </c>
      <c r="M14" s="11">
        <v>863</v>
      </c>
      <c r="N14" s="11">
        <v>434</v>
      </c>
      <c r="O14" s="11">
        <v>511</v>
      </c>
      <c r="P14" s="11">
        <v>0</v>
      </c>
      <c r="Q14" s="10">
        <v>0.91322751322751328</v>
      </c>
      <c r="R14" s="10">
        <v>7.3529411764705881E-3</v>
      </c>
      <c r="S14" s="10">
        <v>0.99264705882352944</v>
      </c>
      <c r="T14" s="9" t="s">
        <v>136</v>
      </c>
      <c r="U14" s="8">
        <v>543.3481481481482</v>
      </c>
      <c r="V14" s="17">
        <v>8.431746031746032</v>
      </c>
      <c r="W14" s="13">
        <v>85.348314606741567</v>
      </c>
    </row>
    <row r="15" spans="1:23" ht="17.100000000000001" customHeight="1" thickBot="1" x14ac:dyDescent="0.35">
      <c r="A15" s="22">
        <v>43939</v>
      </c>
      <c r="B15" s="12" t="s">
        <v>24</v>
      </c>
      <c r="C15" s="25" t="s">
        <v>153</v>
      </c>
      <c r="D15" s="25">
        <f t="shared" si="0"/>
        <v>16</v>
      </c>
      <c r="E15" s="25">
        <v>3</v>
      </c>
      <c r="F15" s="25">
        <f>SUMIFS(Base!C:C,Mes,'Trafico Diario'!C15,Semana_Mes,'Trafico Diario'!E15)</f>
        <v>5581</v>
      </c>
      <c r="G15" s="26">
        <f t="shared" si="1"/>
        <v>2.6339365705070776E-2</v>
      </c>
      <c r="H15" s="11">
        <v>147</v>
      </c>
      <c r="I15" s="11">
        <v>140</v>
      </c>
      <c r="J15" s="11">
        <v>3</v>
      </c>
      <c r="K15" s="11">
        <v>4</v>
      </c>
      <c r="L15" s="11">
        <v>7</v>
      </c>
      <c r="M15" s="11">
        <v>109</v>
      </c>
      <c r="N15" s="11">
        <v>66</v>
      </c>
      <c r="O15" s="11">
        <v>74</v>
      </c>
      <c r="P15" s="11">
        <v>0</v>
      </c>
      <c r="Q15" s="10">
        <v>0.77857142857142858</v>
      </c>
      <c r="R15" s="10">
        <v>4.7619047619047616E-2</v>
      </c>
      <c r="S15" s="10">
        <v>0.95238095238095233</v>
      </c>
      <c r="T15" s="9" t="s">
        <v>135</v>
      </c>
      <c r="U15" s="8">
        <v>508.82142857142856</v>
      </c>
      <c r="V15" s="17">
        <v>47.714285714285715</v>
      </c>
      <c r="W15" s="13">
        <v>80.794117647058826</v>
      </c>
    </row>
    <row r="16" spans="1:23" ht="17.100000000000001" customHeight="1" thickBot="1" x14ac:dyDescent="0.35">
      <c r="A16" s="19">
        <v>43941</v>
      </c>
      <c r="B16" s="12" t="s">
        <v>26</v>
      </c>
      <c r="C16" s="25" t="s">
        <v>153</v>
      </c>
      <c r="D16" s="25">
        <f t="shared" si="0"/>
        <v>17</v>
      </c>
      <c r="E16" s="25">
        <v>4</v>
      </c>
      <c r="F16" s="25">
        <f>SUMIFS(Base!C:C,Mes,'Trafico Diario'!C16,Semana_Mes,'Trafico Diario'!E16)</f>
        <v>6850</v>
      </c>
      <c r="G16" s="26">
        <f t="shared" si="1"/>
        <v>0.18729927007299271</v>
      </c>
      <c r="H16" s="11">
        <v>1283</v>
      </c>
      <c r="I16" s="11">
        <v>1229</v>
      </c>
      <c r="J16" s="11">
        <v>20</v>
      </c>
      <c r="K16" s="11">
        <v>34</v>
      </c>
      <c r="L16" s="11">
        <v>54</v>
      </c>
      <c r="M16" s="11">
        <v>901</v>
      </c>
      <c r="N16" s="11">
        <v>550</v>
      </c>
      <c r="O16" s="11">
        <v>679</v>
      </c>
      <c r="P16" s="11">
        <v>0</v>
      </c>
      <c r="Q16" s="10">
        <v>0.7331163547599675</v>
      </c>
      <c r="R16" s="10">
        <v>4.2088854247856584E-2</v>
      </c>
      <c r="S16" s="10">
        <v>0.95791114575214342</v>
      </c>
      <c r="T16" s="9" t="s">
        <v>134</v>
      </c>
      <c r="U16" s="8">
        <v>526.89991863303499</v>
      </c>
      <c r="V16" s="17">
        <v>29.628966639544345</v>
      </c>
      <c r="W16" s="13">
        <v>81.509683995922529</v>
      </c>
    </row>
    <row r="17" spans="1:23" ht="17.100000000000001" customHeight="1" thickBot="1" x14ac:dyDescent="0.35">
      <c r="A17" s="19">
        <v>43942</v>
      </c>
      <c r="B17" s="12" t="s">
        <v>16</v>
      </c>
      <c r="C17" s="25" t="s">
        <v>153</v>
      </c>
      <c r="D17" s="25">
        <f t="shared" si="0"/>
        <v>17</v>
      </c>
      <c r="E17" s="25">
        <v>4</v>
      </c>
      <c r="F17" s="25">
        <f>SUMIFS(Base!C:C,Mes,'Trafico Diario'!C17,Semana_Mes,'Trafico Diario'!E17)</f>
        <v>6850</v>
      </c>
      <c r="G17" s="26">
        <f t="shared" si="1"/>
        <v>0.18934306569343065</v>
      </c>
      <c r="H17" s="11">
        <v>1297</v>
      </c>
      <c r="I17" s="11">
        <v>1243</v>
      </c>
      <c r="J17" s="11">
        <v>18</v>
      </c>
      <c r="K17" s="11">
        <v>36</v>
      </c>
      <c r="L17" s="11">
        <v>54</v>
      </c>
      <c r="M17" s="11">
        <v>909</v>
      </c>
      <c r="N17" s="11">
        <v>574</v>
      </c>
      <c r="O17" s="11">
        <v>669</v>
      </c>
      <c r="P17" s="11">
        <v>0</v>
      </c>
      <c r="Q17" s="10">
        <v>0.73129525341914725</v>
      </c>
      <c r="R17" s="10">
        <v>4.163454124903624E-2</v>
      </c>
      <c r="S17" s="10">
        <v>0.95836545875096379</v>
      </c>
      <c r="T17" s="9" t="s">
        <v>133</v>
      </c>
      <c r="U17" s="8">
        <v>490.26226870474659</v>
      </c>
      <c r="V17" s="17">
        <v>31.284794851166534</v>
      </c>
      <c r="W17" s="13">
        <v>79.320707070707073</v>
      </c>
    </row>
    <row r="18" spans="1:23" ht="17.100000000000001" customHeight="1" thickBot="1" x14ac:dyDescent="0.35">
      <c r="A18" s="19">
        <v>43943</v>
      </c>
      <c r="B18" s="12" t="s">
        <v>18</v>
      </c>
      <c r="C18" s="25" t="s">
        <v>153</v>
      </c>
      <c r="D18" s="25">
        <f t="shared" si="0"/>
        <v>17</v>
      </c>
      <c r="E18" s="25">
        <v>4</v>
      </c>
      <c r="F18" s="25">
        <f>SUMIFS(Base!C:C,Mes,'Trafico Diario'!C18,Semana_Mes,'Trafico Diario'!E18)</f>
        <v>6850</v>
      </c>
      <c r="G18" s="26">
        <f t="shared" si="1"/>
        <v>0.20408759124087592</v>
      </c>
      <c r="H18" s="11">
        <v>1398</v>
      </c>
      <c r="I18" s="11">
        <v>1290</v>
      </c>
      <c r="J18" s="11">
        <v>31</v>
      </c>
      <c r="K18" s="11">
        <v>77</v>
      </c>
      <c r="L18" s="11">
        <v>108</v>
      </c>
      <c r="M18" s="11">
        <v>859</v>
      </c>
      <c r="N18" s="11">
        <v>596</v>
      </c>
      <c r="O18" s="11">
        <v>694</v>
      </c>
      <c r="P18" s="11">
        <v>0</v>
      </c>
      <c r="Q18" s="10">
        <v>0.66589147286821704</v>
      </c>
      <c r="R18" s="10">
        <v>7.7253218884120178E-2</v>
      </c>
      <c r="S18" s="10">
        <v>0.92274678111587982</v>
      </c>
      <c r="T18" s="9" t="s">
        <v>132</v>
      </c>
      <c r="U18" s="8">
        <v>497.35348837209301</v>
      </c>
      <c r="V18" s="17">
        <v>42.359689922480619</v>
      </c>
      <c r="W18" s="13">
        <v>80.682393555811274</v>
      </c>
    </row>
    <row r="19" spans="1:23" ht="17.100000000000001" customHeight="1" thickBot="1" x14ac:dyDescent="0.35">
      <c r="A19" s="19">
        <v>43944</v>
      </c>
      <c r="B19" s="12" t="s">
        <v>20</v>
      </c>
      <c r="C19" s="25" t="s">
        <v>153</v>
      </c>
      <c r="D19" s="25">
        <f t="shared" si="0"/>
        <v>17</v>
      </c>
      <c r="E19" s="25">
        <v>4</v>
      </c>
      <c r="F19" s="25">
        <f>SUMIFS(Base!C:C,Mes,'Trafico Diario'!C19,Semana_Mes,'Trafico Diario'!E19)</f>
        <v>6850</v>
      </c>
      <c r="G19" s="26">
        <f t="shared" si="1"/>
        <v>0.20335766423357665</v>
      </c>
      <c r="H19" s="11">
        <v>1393</v>
      </c>
      <c r="I19" s="11">
        <v>1346</v>
      </c>
      <c r="J19" s="11">
        <v>18</v>
      </c>
      <c r="K19" s="11">
        <v>29</v>
      </c>
      <c r="L19" s="11">
        <v>47</v>
      </c>
      <c r="M19" s="11">
        <v>1154</v>
      </c>
      <c r="N19" s="11">
        <v>594</v>
      </c>
      <c r="O19" s="11">
        <v>752</v>
      </c>
      <c r="P19" s="11">
        <v>0</v>
      </c>
      <c r="Q19" s="10">
        <v>0.85735512630014854</v>
      </c>
      <c r="R19" s="10">
        <v>3.3740129217516152E-2</v>
      </c>
      <c r="S19" s="10">
        <v>0.96625987078248388</v>
      </c>
      <c r="T19" s="9" t="s">
        <v>131</v>
      </c>
      <c r="U19" s="8">
        <v>521.31203566121837</v>
      </c>
      <c r="V19" s="17">
        <v>14.914561664190193</v>
      </c>
      <c r="W19" s="13">
        <v>89.858500527983111</v>
      </c>
    </row>
    <row r="20" spans="1:23" ht="17.100000000000001" customHeight="1" thickBot="1" x14ac:dyDescent="0.35">
      <c r="A20" s="19">
        <v>43945</v>
      </c>
      <c r="B20" s="12" t="s">
        <v>22</v>
      </c>
      <c r="C20" s="25" t="s">
        <v>153</v>
      </c>
      <c r="D20" s="25">
        <f t="shared" si="0"/>
        <v>17</v>
      </c>
      <c r="E20" s="25">
        <v>4</v>
      </c>
      <c r="F20" s="25">
        <f>SUMIFS(Base!C:C,Mes,'Trafico Diario'!C20,Semana_Mes,'Trafico Diario'!E20)</f>
        <v>6850</v>
      </c>
      <c r="G20" s="26">
        <f t="shared" si="1"/>
        <v>0.19094890510948906</v>
      </c>
      <c r="H20" s="11">
        <v>1308</v>
      </c>
      <c r="I20" s="11">
        <v>1286</v>
      </c>
      <c r="J20" s="11">
        <v>3</v>
      </c>
      <c r="K20" s="11">
        <v>19</v>
      </c>
      <c r="L20" s="11">
        <v>22</v>
      </c>
      <c r="M20" s="11">
        <v>1156</v>
      </c>
      <c r="N20" s="11">
        <v>621</v>
      </c>
      <c r="O20" s="11">
        <v>665</v>
      </c>
      <c r="P20" s="11">
        <v>0</v>
      </c>
      <c r="Q20" s="10">
        <v>0.89891135303265945</v>
      </c>
      <c r="R20" s="10">
        <v>1.6819571865443424E-2</v>
      </c>
      <c r="S20" s="10">
        <v>0.98318042813455653</v>
      </c>
      <c r="T20" s="9" t="s">
        <v>130</v>
      </c>
      <c r="U20" s="8">
        <v>500.12208398133748</v>
      </c>
      <c r="V20" s="17">
        <v>17.150855365474339</v>
      </c>
      <c r="W20" s="13">
        <v>107.62950450450451</v>
      </c>
    </row>
    <row r="21" spans="1:23" ht="17.100000000000001" customHeight="1" thickBot="1" x14ac:dyDescent="0.35">
      <c r="A21" s="19">
        <v>43946</v>
      </c>
      <c r="B21" s="12" t="s">
        <v>24</v>
      </c>
      <c r="C21" s="25" t="s">
        <v>153</v>
      </c>
      <c r="D21" s="25">
        <f t="shared" si="0"/>
        <v>17</v>
      </c>
      <c r="E21" s="25">
        <v>4</v>
      </c>
      <c r="F21" s="25">
        <f>SUMIFS(Base!C:C,Mes,'Trafico Diario'!C21,Semana_Mes,'Trafico Diario'!E21)</f>
        <v>6850</v>
      </c>
      <c r="G21" s="26">
        <f t="shared" si="1"/>
        <v>2.4963503649635038E-2</v>
      </c>
      <c r="H21" s="11">
        <v>171</v>
      </c>
      <c r="I21" s="11">
        <v>162</v>
      </c>
      <c r="J21" s="11">
        <v>1</v>
      </c>
      <c r="K21" s="11">
        <v>8</v>
      </c>
      <c r="L21" s="11">
        <v>9</v>
      </c>
      <c r="M21" s="11">
        <v>158</v>
      </c>
      <c r="N21" s="11">
        <v>66</v>
      </c>
      <c r="O21" s="11">
        <v>96</v>
      </c>
      <c r="P21" s="11">
        <v>0</v>
      </c>
      <c r="Q21" s="10">
        <v>0.97530864197530864</v>
      </c>
      <c r="R21" s="10">
        <v>5.2631578947368418E-2</v>
      </c>
      <c r="S21" s="10">
        <v>0.94736842105263153</v>
      </c>
      <c r="T21" s="9" t="s">
        <v>35</v>
      </c>
      <c r="U21" s="8">
        <v>434.09259259259261</v>
      </c>
      <c r="V21" s="17">
        <v>4.7654320987654319</v>
      </c>
      <c r="W21" s="13">
        <v>73.788461538461533</v>
      </c>
    </row>
    <row r="22" spans="1:23" ht="17.100000000000001" customHeight="1" thickBot="1" x14ac:dyDescent="0.35">
      <c r="A22" s="22">
        <v>43948</v>
      </c>
      <c r="B22" s="12" t="s">
        <v>26</v>
      </c>
      <c r="C22" s="25" t="s">
        <v>153</v>
      </c>
      <c r="D22" s="25">
        <f t="shared" si="0"/>
        <v>18</v>
      </c>
      <c r="E22" s="25">
        <v>5</v>
      </c>
      <c r="F22" s="25">
        <f>SUMIFS(Base!C:C,Mes,'Trafico Diario'!C22,Semana_Mes,'Trafico Diario'!E22)</f>
        <v>7788</v>
      </c>
      <c r="G22" s="26">
        <f t="shared" si="1"/>
        <v>0.25924499229583975</v>
      </c>
      <c r="H22" s="11">
        <v>2019</v>
      </c>
      <c r="I22" s="11">
        <v>1746</v>
      </c>
      <c r="J22" s="11">
        <v>61</v>
      </c>
      <c r="K22" s="11">
        <v>212</v>
      </c>
      <c r="L22" s="11">
        <v>273</v>
      </c>
      <c r="M22" s="11">
        <v>825</v>
      </c>
      <c r="N22" s="11">
        <v>877</v>
      </c>
      <c r="O22" s="11">
        <v>869</v>
      </c>
      <c r="P22" s="11">
        <v>0</v>
      </c>
      <c r="Q22" s="10">
        <v>0.47250859106529208</v>
      </c>
      <c r="R22" s="10">
        <v>0.13521545319465081</v>
      </c>
      <c r="S22" s="10">
        <v>0.86478454680534922</v>
      </c>
      <c r="T22" s="9" t="s">
        <v>129</v>
      </c>
      <c r="U22" s="8">
        <v>506.0635738831615</v>
      </c>
      <c r="V22" s="17">
        <v>81.929553264604806</v>
      </c>
      <c r="W22" s="13">
        <v>100.23399209486166</v>
      </c>
    </row>
    <row r="23" spans="1:23" ht="17.100000000000001" customHeight="1" thickBot="1" x14ac:dyDescent="0.35">
      <c r="A23" s="22">
        <v>43949</v>
      </c>
      <c r="B23" s="12" t="s">
        <v>16</v>
      </c>
      <c r="C23" s="25" t="s">
        <v>153</v>
      </c>
      <c r="D23" s="25">
        <f t="shared" si="0"/>
        <v>18</v>
      </c>
      <c r="E23" s="25">
        <v>5</v>
      </c>
      <c r="F23" s="25">
        <f>SUMIFS(Base!C:C,Mes,'Trafico Diario'!C23,Semana_Mes,'Trafico Diario'!E23)</f>
        <v>7788</v>
      </c>
      <c r="G23" s="26">
        <f t="shared" si="1"/>
        <v>0.24601951720595788</v>
      </c>
      <c r="H23" s="11">
        <v>1916</v>
      </c>
      <c r="I23" s="11">
        <v>1625</v>
      </c>
      <c r="J23" s="11">
        <v>49</v>
      </c>
      <c r="K23" s="11">
        <v>242</v>
      </c>
      <c r="L23" s="11">
        <v>291</v>
      </c>
      <c r="M23" s="11">
        <v>579</v>
      </c>
      <c r="N23" s="11">
        <v>823</v>
      </c>
      <c r="O23" s="11">
        <v>802</v>
      </c>
      <c r="P23" s="11">
        <v>0</v>
      </c>
      <c r="Q23" s="10">
        <v>0.35630769230769233</v>
      </c>
      <c r="R23" s="10">
        <v>0.15187891440501045</v>
      </c>
      <c r="S23" s="10">
        <v>0.84812108559498955</v>
      </c>
      <c r="T23" s="9" t="s">
        <v>128</v>
      </c>
      <c r="U23" s="8">
        <v>514.11938461538466</v>
      </c>
      <c r="V23" s="17">
        <v>117.3003076923077</v>
      </c>
      <c r="W23" s="13">
        <v>98.380722891566265</v>
      </c>
    </row>
    <row r="24" spans="1:23" ht="17.100000000000001" customHeight="1" thickBot="1" x14ac:dyDescent="0.35">
      <c r="A24" s="22">
        <v>43950</v>
      </c>
      <c r="B24" s="12" t="s">
        <v>18</v>
      </c>
      <c r="C24" s="25" t="s">
        <v>153</v>
      </c>
      <c r="D24" s="25">
        <f t="shared" si="0"/>
        <v>18</v>
      </c>
      <c r="E24" s="25">
        <v>5</v>
      </c>
      <c r="F24" s="25">
        <f>SUMIFS(Base!C:C,Mes,'Trafico Diario'!C24,Semana_Mes,'Trafico Diario'!E24)</f>
        <v>7788</v>
      </c>
      <c r="G24" s="26">
        <f t="shared" si="1"/>
        <v>0.24036979969183359</v>
      </c>
      <c r="H24" s="11">
        <v>1872</v>
      </c>
      <c r="I24" s="11">
        <v>1561</v>
      </c>
      <c r="J24" s="11">
        <v>65</v>
      </c>
      <c r="K24" s="11">
        <v>246</v>
      </c>
      <c r="L24" s="11">
        <v>311</v>
      </c>
      <c r="M24" s="11">
        <v>564</v>
      </c>
      <c r="N24" s="11">
        <v>781</v>
      </c>
      <c r="O24" s="11">
        <v>780</v>
      </c>
      <c r="P24" s="11">
        <v>0</v>
      </c>
      <c r="Q24" s="10">
        <v>0.36130685458039719</v>
      </c>
      <c r="R24" s="10">
        <v>0.16613247863247863</v>
      </c>
      <c r="S24" s="10">
        <v>0.8338675213675214</v>
      </c>
      <c r="T24" s="9" t="s">
        <v>96</v>
      </c>
      <c r="U24" s="8">
        <v>547.34336963484941</v>
      </c>
      <c r="V24" s="17">
        <v>122.65022421524664</v>
      </c>
      <c r="W24" s="13">
        <v>101.00257069408741</v>
      </c>
    </row>
    <row r="25" spans="1:23" ht="17.100000000000001" customHeight="1" thickBot="1" x14ac:dyDescent="0.35">
      <c r="A25" s="22">
        <v>43951</v>
      </c>
      <c r="B25" s="12" t="s">
        <v>20</v>
      </c>
      <c r="C25" s="25" t="s">
        <v>153</v>
      </c>
      <c r="D25" s="25">
        <f t="shared" si="0"/>
        <v>18</v>
      </c>
      <c r="E25" s="25">
        <v>5</v>
      </c>
      <c r="F25" s="25">
        <f>SUMIFS(Base!C:C,Mes,'Trafico Diario'!C25,Semana_Mes,'Trafico Diario'!E25)</f>
        <v>7788</v>
      </c>
      <c r="G25" s="26">
        <f t="shared" si="1"/>
        <v>0.25436569080636878</v>
      </c>
      <c r="H25" s="11">
        <v>1981</v>
      </c>
      <c r="I25" s="11">
        <v>1548</v>
      </c>
      <c r="J25" s="11">
        <v>105</v>
      </c>
      <c r="K25" s="11">
        <v>328</v>
      </c>
      <c r="L25" s="11">
        <v>433</v>
      </c>
      <c r="M25" s="11">
        <v>276</v>
      </c>
      <c r="N25" s="11">
        <v>745</v>
      </c>
      <c r="O25" s="11">
        <v>803</v>
      </c>
      <c r="P25" s="11">
        <v>0</v>
      </c>
      <c r="Q25" s="10">
        <v>0.17829457364341086</v>
      </c>
      <c r="R25" s="10">
        <v>0.21857647652700657</v>
      </c>
      <c r="S25" s="10">
        <v>0.78142352347299349</v>
      </c>
      <c r="T25" s="9" t="s">
        <v>99</v>
      </c>
      <c r="U25" s="8">
        <v>557.78229974160206</v>
      </c>
      <c r="V25" s="17">
        <v>241.60206718346254</v>
      </c>
      <c r="W25" s="13">
        <v>101.27568922305764</v>
      </c>
    </row>
    <row r="26" spans="1:23" ht="17.100000000000001" customHeight="1" thickBot="1" x14ac:dyDescent="0.35">
      <c r="A26" s="19">
        <v>43953</v>
      </c>
      <c r="B26" s="12" t="s">
        <v>24</v>
      </c>
      <c r="C26" s="25" t="s">
        <v>152</v>
      </c>
      <c r="D26" s="25">
        <f t="shared" si="0"/>
        <v>18</v>
      </c>
      <c r="E26" s="25">
        <v>1</v>
      </c>
      <c r="F26" s="25">
        <f>SUMIFS(Base!C:C,Mes,'Trafico Diario'!C26,Semana_Mes,'Trafico Diario'!E26)</f>
        <v>10777</v>
      </c>
      <c r="G26" s="26">
        <f t="shared" si="1"/>
        <v>2.0506634499396863E-2</v>
      </c>
      <c r="H26" s="11">
        <v>221</v>
      </c>
      <c r="I26" s="11">
        <v>218</v>
      </c>
      <c r="J26" s="11">
        <v>1</v>
      </c>
      <c r="K26" s="11">
        <v>2</v>
      </c>
      <c r="L26" s="11">
        <v>3</v>
      </c>
      <c r="M26" s="11">
        <v>207</v>
      </c>
      <c r="N26" s="11">
        <v>112</v>
      </c>
      <c r="O26" s="11">
        <v>106</v>
      </c>
      <c r="P26" s="11">
        <v>0</v>
      </c>
      <c r="Q26" s="10">
        <v>0.94954128440366969</v>
      </c>
      <c r="R26" s="10">
        <v>1.3574660633484163E-2</v>
      </c>
      <c r="S26" s="10">
        <v>0.98642533936651589</v>
      </c>
      <c r="T26" s="9" t="s">
        <v>127</v>
      </c>
      <c r="U26" s="8">
        <v>529.98165137614683</v>
      </c>
      <c r="V26" s="17">
        <v>5.4357798165137616</v>
      </c>
      <c r="W26" s="13">
        <v>91.608247422680407</v>
      </c>
    </row>
    <row r="27" spans="1:23" ht="17.100000000000001" customHeight="1" thickBot="1" x14ac:dyDescent="0.35">
      <c r="A27" s="19">
        <v>43955</v>
      </c>
      <c r="B27" s="12" t="s">
        <v>26</v>
      </c>
      <c r="C27" s="25" t="s">
        <v>152</v>
      </c>
      <c r="D27" s="25">
        <f t="shared" si="0"/>
        <v>19</v>
      </c>
      <c r="E27" s="25">
        <v>1</v>
      </c>
      <c r="F27" s="25">
        <f>SUMIFS(Base!C:C,Mes,'Trafico Diario'!C27,Semana_Mes,'Trafico Diario'!E27)</f>
        <v>10777</v>
      </c>
      <c r="G27" s="26">
        <f t="shared" si="1"/>
        <v>0.21740744177414864</v>
      </c>
      <c r="H27" s="11">
        <v>2343</v>
      </c>
      <c r="I27" s="11">
        <v>1611</v>
      </c>
      <c r="J27" s="11">
        <v>96</v>
      </c>
      <c r="K27" s="11">
        <v>636</v>
      </c>
      <c r="L27" s="11">
        <v>732</v>
      </c>
      <c r="M27" s="11">
        <v>330</v>
      </c>
      <c r="N27" s="11">
        <v>796</v>
      </c>
      <c r="O27" s="11">
        <v>815</v>
      </c>
      <c r="P27" s="11">
        <v>0</v>
      </c>
      <c r="Q27" s="10">
        <v>0.2048417132216015</v>
      </c>
      <c r="R27" s="10">
        <v>0.31241997439180536</v>
      </c>
      <c r="S27" s="10">
        <v>0.68758002560819464</v>
      </c>
      <c r="T27" s="9" t="s">
        <v>126</v>
      </c>
      <c r="U27" s="8">
        <v>558.24518932340163</v>
      </c>
      <c r="V27" s="17">
        <v>409.58783364369958</v>
      </c>
      <c r="W27" s="13">
        <v>104.96067848882035</v>
      </c>
    </row>
    <row r="28" spans="1:23" ht="15" thickBot="1" x14ac:dyDescent="0.35">
      <c r="A28" s="19">
        <v>43956</v>
      </c>
      <c r="B28" s="12" t="s">
        <v>16</v>
      </c>
      <c r="C28" s="25" t="s">
        <v>152</v>
      </c>
      <c r="D28" s="25">
        <f t="shared" si="0"/>
        <v>19</v>
      </c>
      <c r="E28" s="25">
        <v>1</v>
      </c>
      <c r="F28" s="25">
        <f>SUMIFS(Base!C:C,Mes,'Trafico Diario'!C28,Semana_Mes,'Trafico Diario'!E28)</f>
        <v>10777</v>
      </c>
      <c r="G28" s="26">
        <f t="shared" si="1"/>
        <v>0.1904054931799202</v>
      </c>
      <c r="H28" s="11">
        <v>2052</v>
      </c>
      <c r="I28" s="11">
        <v>1640</v>
      </c>
      <c r="J28" s="11">
        <v>87</v>
      </c>
      <c r="K28" s="11">
        <v>325</v>
      </c>
      <c r="L28" s="11">
        <v>412</v>
      </c>
      <c r="M28" s="11">
        <v>313</v>
      </c>
      <c r="N28" s="11">
        <v>845</v>
      </c>
      <c r="O28" s="11">
        <v>795</v>
      </c>
      <c r="P28" s="11">
        <v>0</v>
      </c>
      <c r="Q28" s="10">
        <v>0.19085365853658537</v>
      </c>
      <c r="R28" s="10">
        <v>0.20077972709551656</v>
      </c>
      <c r="S28" s="10">
        <v>0.79922027290448339</v>
      </c>
      <c r="T28" s="9" t="s">
        <v>125</v>
      </c>
      <c r="U28" s="8">
        <v>599.23414634146343</v>
      </c>
      <c r="V28" s="17">
        <v>226.81341463414634</v>
      </c>
      <c r="W28" s="13">
        <v>106.47406866325785</v>
      </c>
    </row>
    <row r="29" spans="1:23" ht="15" thickBot="1" x14ac:dyDescent="0.35">
      <c r="A29" s="19">
        <v>43957</v>
      </c>
      <c r="B29" s="12" t="s">
        <v>18</v>
      </c>
      <c r="C29" s="25" t="s">
        <v>152</v>
      </c>
      <c r="D29" s="25">
        <f t="shared" si="0"/>
        <v>19</v>
      </c>
      <c r="E29" s="25">
        <v>1</v>
      </c>
      <c r="F29" s="25">
        <f>SUMIFS(Base!C:C,Mes,'Trafico Diario'!C29,Semana_Mes,'Trafico Diario'!E29)</f>
        <v>10777</v>
      </c>
      <c r="G29" s="26">
        <f t="shared" si="1"/>
        <v>0.2177786025795676</v>
      </c>
      <c r="H29" s="11">
        <v>2347</v>
      </c>
      <c r="I29" s="11">
        <v>1831</v>
      </c>
      <c r="J29" s="11">
        <v>100</v>
      </c>
      <c r="K29" s="11">
        <v>416</v>
      </c>
      <c r="L29" s="11">
        <v>516</v>
      </c>
      <c r="M29" s="11">
        <v>315</v>
      </c>
      <c r="N29" s="11">
        <v>992</v>
      </c>
      <c r="O29" s="11">
        <v>839</v>
      </c>
      <c r="P29" s="11">
        <v>0</v>
      </c>
      <c r="Q29" s="10">
        <v>0.17203713817586019</v>
      </c>
      <c r="R29" s="10">
        <v>0.21985513421389008</v>
      </c>
      <c r="S29" s="10">
        <v>0.78014486578610998</v>
      </c>
      <c r="T29" s="9" t="s">
        <v>124</v>
      </c>
      <c r="U29" s="8">
        <v>601.94101583833969</v>
      </c>
      <c r="V29" s="17">
        <v>276.37629710540688</v>
      </c>
      <c r="W29" s="13">
        <v>106.1813826146475</v>
      </c>
    </row>
    <row r="30" spans="1:23" ht="15" thickBot="1" x14ac:dyDescent="0.35">
      <c r="A30" s="19">
        <v>43958</v>
      </c>
      <c r="B30" s="12" t="s">
        <v>20</v>
      </c>
      <c r="C30" s="25" t="s">
        <v>152</v>
      </c>
      <c r="D30" s="25">
        <f t="shared" si="0"/>
        <v>19</v>
      </c>
      <c r="E30" s="25">
        <v>1</v>
      </c>
      <c r="F30" s="25">
        <f>SUMIFS(Base!C:C,Mes,'Trafico Diario'!C30,Semana_Mes,'Trafico Diario'!E30)</f>
        <v>10777</v>
      </c>
      <c r="G30" s="26">
        <f t="shared" si="1"/>
        <v>0.18029136123225387</v>
      </c>
      <c r="H30" s="11">
        <v>1943</v>
      </c>
      <c r="I30" s="11">
        <v>1817</v>
      </c>
      <c r="J30" s="11">
        <v>41</v>
      </c>
      <c r="K30" s="11">
        <v>85</v>
      </c>
      <c r="L30" s="11">
        <v>126</v>
      </c>
      <c r="M30" s="11">
        <v>1294</v>
      </c>
      <c r="N30" s="11">
        <v>946</v>
      </c>
      <c r="O30" s="11">
        <v>871</v>
      </c>
      <c r="P30" s="11">
        <v>0</v>
      </c>
      <c r="Q30" s="10">
        <v>0.71216290588882769</v>
      </c>
      <c r="R30" s="10">
        <v>6.4848172928461137E-2</v>
      </c>
      <c r="S30" s="10">
        <v>0.93515182707153888</v>
      </c>
      <c r="T30" s="9" t="s">
        <v>68</v>
      </c>
      <c r="U30" s="8">
        <v>594.27738029719319</v>
      </c>
      <c r="V30" s="17">
        <v>58.461750137589434</v>
      </c>
      <c r="W30" s="13">
        <v>104.34285714285714</v>
      </c>
    </row>
    <row r="31" spans="1:23" ht="15" thickBot="1" x14ac:dyDescent="0.35">
      <c r="A31" s="19">
        <v>43959</v>
      </c>
      <c r="B31" s="12" t="s">
        <v>22</v>
      </c>
      <c r="C31" s="25" t="s">
        <v>152</v>
      </c>
      <c r="D31" s="25">
        <f t="shared" si="0"/>
        <v>19</v>
      </c>
      <c r="E31" s="25">
        <v>1</v>
      </c>
      <c r="F31" s="25">
        <f>SUMIFS(Base!C:C,Mes,'Trafico Diario'!C31,Semana_Mes,'Trafico Diario'!E31)</f>
        <v>10777</v>
      </c>
      <c r="G31" s="26">
        <f t="shared" si="1"/>
        <v>0.15059849679873805</v>
      </c>
      <c r="H31" s="11">
        <v>1623</v>
      </c>
      <c r="I31" s="11">
        <v>1584</v>
      </c>
      <c r="J31" s="11">
        <v>15</v>
      </c>
      <c r="K31" s="11">
        <v>24</v>
      </c>
      <c r="L31" s="11">
        <v>39</v>
      </c>
      <c r="M31" s="11">
        <v>1337</v>
      </c>
      <c r="N31" s="11">
        <v>834</v>
      </c>
      <c r="O31" s="11">
        <v>750</v>
      </c>
      <c r="P31" s="11">
        <v>0</v>
      </c>
      <c r="Q31" s="10">
        <v>0.84406565656565657</v>
      </c>
      <c r="R31" s="10">
        <v>2.4029574861367836E-2</v>
      </c>
      <c r="S31" s="10">
        <v>0.97597042513863219</v>
      </c>
      <c r="T31" s="9" t="s">
        <v>123</v>
      </c>
      <c r="U31" s="8">
        <v>553.53345959595958</v>
      </c>
      <c r="V31" s="17">
        <v>18.682449494949495</v>
      </c>
      <c r="W31" s="13">
        <v>102.17933390264731</v>
      </c>
    </row>
    <row r="32" spans="1:23" ht="15" thickBot="1" x14ac:dyDescent="0.35">
      <c r="A32" s="19">
        <v>43960</v>
      </c>
      <c r="B32" s="12" t="s">
        <v>24</v>
      </c>
      <c r="C32" s="25" t="s">
        <v>152</v>
      </c>
      <c r="D32" s="25">
        <f t="shared" si="0"/>
        <v>19</v>
      </c>
      <c r="E32" s="25">
        <v>1</v>
      </c>
      <c r="F32" s="25">
        <f>SUMIFS(Base!C:C,Mes,'Trafico Diario'!C32,Semana_Mes,'Trafico Diario'!E32)</f>
        <v>10777</v>
      </c>
      <c r="G32" s="26">
        <f t="shared" si="1"/>
        <v>2.301196993597476E-2</v>
      </c>
      <c r="H32" s="11">
        <v>248</v>
      </c>
      <c r="I32" s="11">
        <v>245</v>
      </c>
      <c r="J32" s="11">
        <v>0</v>
      </c>
      <c r="K32" s="11">
        <v>3</v>
      </c>
      <c r="L32" s="11">
        <v>3</v>
      </c>
      <c r="M32" s="11">
        <v>241</v>
      </c>
      <c r="N32" s="11">
        <v>111</v>
      </c>
      <c r="O32" s="11">
        <v>134</v>
      </c>
      <c r="P32" s="11">
        <v>0</v>
      </c>
      <c r="Q32" s="10">
        <v>0.98367346938775513</v>
      </c>
      <c r="R32" s="10">
        <v>1.2096774193548387E-2</v>
      </c>
      <c r="S32" s="10">
        <v>0.98790322580645162</v>
      </c>
      <c r="T32" s="9" t="s">
        <v>122</v>
      </c>
      <c r="U32" s="8">
        <v>552.65306122448976</v>
      </c>
      <c r="V32" s="17">
        <v>5.2612244897959188</v>
      </c>
      <c r="W32" s="13">
        <v>91.913669064748206</v>
      </c>
    </row>
    <row r="33" spans="1:23" ht="15" thickBot="1" x14ac:dyDescent="0.35">
      <c r="A33" s="22">
        <v>43962</v>
      </c>
      <c r="B33" s="12" t="s">
        <v>26</v>
      </c>
      <c r="C33" s="25" t="s">
        <v>152</v>
      </c>
      <c r="D33" s="25">
        <f t="shared" si="0"/>
        <v>20</v>
      </c>
      <c r="E33" s="25">
        <v>2</v>
      </c>
      <c r="F33" s="25">
        <f>SUMIFS(Base!C:C,Mes,'Trafico Diario'!C33,Semana_Mes,'Trafico Diario'!E33)</f>
        <v>12220</v>
      </c>
      <c r="G33" s="26">
        <f t="shared" si="1"/>
        <v>0.21931260229132571</v>
      </c>
      <c r="H33" s="11">
        <v>2680</v>
      </c>
      <c r="I33" s="11">
        <v>2189</v>
      </c>
      <c r="J33" s="11">
        <v>92</v>
      </c>
      <c r="K33" s="11">
        <v>399</v>
      </c>
      <c r="L33" s="11">
        <v>491</v>
      </c>
      <c r="M33" s="11">
        <v>687</v>
      </c>
      <c r="N33" s="11">
        <v>1177</v>
      </c>
      <c r="O33" s="11">
        <v>1012</v>
      </c>
      <c r="P33" s="11">
        <v>0</v>
      </c>
      <c r="Q33" s="10">
        <v>0.31384193695751483</v>
      </c>
      <c r="R33" s="10">
        <v>0.18320895522388059</v>
      </c>
      <c r="S33" s="10">
        <v>0.81679104477611941</v>
      </c>
      <c r="T33" s="9" t="s">
        <v>121</v>
      </c>
      <c r="U33" s="8">
        <v>614.321608040201</v>
      </c>
      <c r="V33" s="17">
        <v>221.01598903608954</v>
      </c>
      <c r="W33" s="13">
        <v>110.33805476864967</v>
      </c>
    </row>
    <row r="34" spans="1:23" ht="15" thickBot="1" x14ac:dyDescent="0.35">
      <c r="A34" s="22">
        <v>43963</v>
      </c>
      <c r="B34" s="12" t="s">
        <v>16</v>
      </c>
      <c r="C34" s="25" t="s">
        <v>152</v>
      </c>
      <c r="D34" s="25">
        <f t="shared" ref="D34:D65" si="2">WEEKNUM(A34)</f>
        <v>20</v>
      </c>
      <c r="E34" s="25">
        <v>2</v>
      </c>
      <c r="F34" s="25">
        <f>SUMIFS(Base!C:C,Mes,'Trafico Diario'!C34,Semana_Mes,'Trafico Diario'!E34)</f>
        <v>12220</v>
      </c>
      <c r="G34" s="26">
        <f t="shared" si="1"/>
        <v>0.19288052373158757</v>
      </c>
      <c r="H34" s="11">
        <v>2357</v>
      </c>
      <c r="I34" s="11">
        <v>2085</v>
      </c>
      <c r="J34" s="11">
        <v>81</v>
      </c>
      <c r="K34" s="11">
        <v>191</v>
      </c>
      <c r="L34" s="11">
        <v>272</v>
      </c>
      <c r="M34" s="11">
        <v>590</v>
      </c>
      <c r="N34" s="11">
        <v>1159</v>
      </c>
      <c r="O34" s="11">
        <v>926</v>
      </c>
      <c r="P34" s="11">
        <v>0</v>
      </c>
      <c r="Q34" s="10">
        <v>0.28297362110311752</v>
      </c>
      <c r="R34" s="10">
        <v>0.11540093338990241</v>
      </c>
      <c r="S34" s="10">
        <v>0.88459906661009757</v>
      </c>
      <c r="T34" s="9" t="s">
        <v>120</v>
      </c>
      <c r="U34" s="8">
        <v>640.02541966426861</v>
      </c>
      <c r="V34" s="17">
        <v>133.10023980815347</v>
      </c>
      <c r="W34" s="13">
        <v>118.45641310383121</v>
      </c>
    </row>
    <row r="35" spans="1:23" ht="15" thickBot="1" x14ac:dyDescent="0.35">
      <c r="A35" s="22">
        <v>43964</v>
      </c>
      <c r="B35" s="12" t="s">
        <v>18</v>
      </c>
      <c r="C35" s="25" t="s">
        <v>152</v>
      </c>
      <c r="D35" s="25">
        <f t="shared" si="2"/>
        <v>20</v>
      </c>
      <c r="E35" s="25">
        <v>2</v>
      </c>
      <c r="F35" s="25">
        <f>SUMIFS(Base!C:C,Mes,'Trafico Diario'!C35,Semana_Mes,'Trafico Diario'!E35)</f>
        <v>12220</v>
      </c>
      <c r="G35" s="26">
        <f t="shared" si="1"/>
        <v>0.20826513911620295</v>
      </c>
      <c r="H35" s="11">
        <v>2545</v>
      </c>
      <c r="I35" s="11">
        <v>2065</v>
      </c>
      <c r="J35" s="11">
        <v>101</v>
      </c>
      <c r="K35" s="11">
        <v>379</v>
      </c>
      <c r="L35" s="11">
        <v>480</v>
      </c>
      <c r="M35" s="11">
        <v>479</v>
      </c>
      <c r="N35" s="11">
        <v>1100</v>
      </c>
      <c r="O35" s="11">
        <v>965</v>
      </c>
      <c r="P35" s="11">
        <v>0</v>
      </c>
      <c r="Q35" s="10">
        <v>0.23196125907990314</v>
      </c>
      <c r="R35" s="10">
        <v>0.18860510805500982</v>
      </c>
      <c r="S35" s="10">
        <v>0.81139489194499015</v>
      </c>
      <c r="T35" s="9" t="s">
        <v>119</v>
      </c>
      <c r="U35" s="8">
        <v>624.56416464891038</v>
      </c>
      <c r="V35" s="17">
        <v>205.95690072639226</v>
      </c>
      <c r="W35" s="13">
        <v>116.78586387434555</v>
      </c>
    </row>
    <row r="36" spans="1:23" ht="15" thickBot="1" x14ac:dyDescent="0.35">
      <c r="A36" s="22">
        <v>43965</v>
      </c>
      <c r="B36" s="12" t="s">
        <v>20</v>
      </c>
      <c r="C36" s="25" t="s">
        <v>152</v>
      </c>
      <c r="D36" s="25">
        <f t="shared" si="2"/>
        <v>20</v>
      </c>
      <c r="E36" s="25">
        <v>2</v>
      </c>
      <c r="F36" s="25">
        <f>SUMIFS(Base!C:C,Mes,'Trafico Diario'!C36,Semana_Mes,'Trafico Diario'!E36)</f>
        <v>12220</v>
      </c>
      <c r="G36" s="26">
        <f t="shared" si="1"/>
        <v>0.19091653027823241</v>
      </c>
      <c r="H36" s="11">
        <v>2333</v>
      </c>
      <c r="I36" s="11">
        <v>2084</v>
      </c>
      <c r="J36" s="11">
        <v>61</v>
      </c>
      <c r="K36" s="11">
        <v>188</v>
      </c>
      <c r="L36" s="11">
        <v>249</v>
      </c>
      <c r="M36" s="11">
        <v>831</v>
      </c>
      <c r="N36" s="11">
        <v>1107</v>
      </c>
      <c r="O36" s="11">
        <v>977</v>
      </c>
      <c r="P36" s="11">
        <v>0</v>
      </c>
      <c r="Q36" s="10">
        <v>0.3987523992322457</v>
      </c>
      <c r="R36" s="10">
        <v>0.10672953279039862</v>
      </c>
      <c r="S36" s="10">
        <v>0.89327046720960135</v>
      </c>
      <c r="T36" s="9" t="s">
        <v>119</v>
      </c>
      <c r="U36" s="8">
        <v>624.84932821497125</v>
      </c>
      <c r="V36" s="17">
        <v>104.40451055662189</v>
      </c>
      <c r="W36" s="13">
        <v>100.74382129277566</v>
      </c>
    </row>
    <row r="37" spans="1:23" ht="15" thickBot="1" x14ac:dyDescent="0.35">
      <c r="A37" s="22">
        <v>43966</v>
      </c>
      <c r="B37" s="12" t="s">
        <v>22</v>
      </c>
      <c r="C37" s="25" t="s">
        <v>152</v>
      </c>
      <c r="D37" s="25">
        <f t="shared" si="2"/>
        <v>20</v>
      </c>
      <c r="E37" s="25">
        <v>2</v>
      </c>
      <c r="F37" s="25">
        <f>SUMIFS(Base!C:C,Mes,'Trafico Diario'!C37,Semana_Mes,'Trafico Diario'!E37)</f>
        <v>12220</v>
      </c>
      <c r="G37" s="26">
        <f t="shared" si="1"/>
        <v>0.16366612111292964</v>
      </c>
      <c r="H37" s="11">
        <v>2000</v>
      </c>
      <c r="I37" s="11">
        <v>1938</v>
      </c>
      <c r="J37" s="11">
        <v>25</v>
      </c>
      <c r="K37" s="11">
        <v>37</v>
      </c>
      <c r="L37" s="11">
        <v>62</v>
      </c>
      <c r="M37" s="11">
        <v>1343</v>
      </c>
      <c r="N37" s="11">
        <v>975</v>
      </c>
      <c r="O37" s="11">
        <v>963</v>
      </c>
      <c r="P37" s="11">
        <v>0</v>
      </c>
      <c r="Q37" s="10">
        <v>0.69298245614035092</v>
      </c>
      <c r="R37" s="10">
        <v>3.1E-2</v>
      </c>
      <c r="S37" s="10">
        <v>0.96899999999999997</v>
      </c>
      <c r="T37" s="9" t="s">
        <v>118</v>
      </c>
      <c r="U37" s="8">
        <v>632.1506707946337</v>
      </c>
      <c r="V37" s="17">
        <v>25.072239422084625</v>
      </c>
      <c r="W37" s="13">
        <v>101.38779626828038</v>
      </c>
    </row>
    <row r="38" spans="1:23" ht="15" thickBot="1" x14ac:dyDescent="0.35">
      <c r="A38" s="22">
        <v>43967</v>
      </c>
      <c r="B38" s="12" t="s">
        <v>24</v>
      </c>
      <c r="C38" s="25" t="s">
        <v>152</v>
      </c>
      <c r="D38" s="25">
        <f t="shared" si="2"/>
        <v>20</v>
      </c>
      <c r="E38" s="25">
        <v>2</v>
      </c>
      <c r="F38" s="25">
        <f>SUMIFS(Base!C:C,Mes,'Trafico Diario'!C38,Semana_Mes,'Trafico Diario'!E38)</f>
        <v>12220</v>
      </c>
      <c r="G38" s="26">
        <f t="shared" si="1"/>
        <v>2.4959083469721768E-2</v>
      </c>
      <c r="H38" s="11">
        <v>305</v>
      </c>
      <c r="I38" s="11">
        <v>305</v>
      </c>
      <c r="J38" s="11">
        <v>0</v>
      </c>
      <c r="K38" s="11">
        <v>0</v>
      </c>
      <c r="L38" s="11">
        <v>0</v>
      </c>
      <c r="M38" s="11">
        <v>296</v>
      </c>
      <c r="N38" s="11">
        <v>155</v>
      </c>
      <c r="O38" s="11">
        <v>150</v>
      </c>
      <c r="P38" s="11">
        <v>0</v>
      </c>
      <c r="Q38" s="10">
        <v>0.97049180327868856</v>
      </c>
      <c r="R38" s="10">
        <v>0</v>
      </c>
      <c r="S38" s="10">
        <v>1</v>
      </c>
      <c r="T38" s="9" t="s">
        <v>117</v>
      </c>
      <c r="U38" s="8">
        <v>528.49836065573766</v>
      </c>
      <c r="V38" s="17">
        <v>3.695081967213115</v>
      </c>
      <c r="W38" s="13">
        <v>95.419512195121953</v>
      </c>
    </row>
    <row r="39" spans="1:23" ht="15" thickBot="1" x14ac:dyDescent="0.35">
      <c r="A39" s="19">
        <v>43969</v>
      </c>
      <c r="B39" s="12" t="s">
        <v>26</v>
      </c>
      <c r="C39" s="25" t="s">
        <v>152</v>
      </c>
      <c r="D39" s="25">
        <f t="shared" si="2"/>
        <v>21</v>
      </c>
      <c r="E39" s="25">
        <v>3</v>
      </c>
      <c r="F39" s="25">
        <f>SUMIFS(Base!C:C,Mes,'Trafico Diario'!C39,Semana_Mes,'Trafico Diario'!E39)</f>
        <v>13727</v>
      </c>
      <c r="G39" s="26">
        <f t="shared" si="1"/>
        <v>0.21038828585998398</v>
      </c>
      <c r="H39" s="11">
        <v>2888</v>
      </c>
      <c r="I39" s="11">
        <v>2292</v>
      </c>
      <c r="J39" s="11">
        <v>97</v>
      </c>
      <c r="K39" s="11">
        <v>499</v>
      </c>
      <c r="L39" s="11">
        <v>596</v>
      </c>
      <c r="M39" s="11">
        <v>578</v>
      </c>
      <c r="N39" s="11">
        <v>1292</v>
      </c>
      <c r="O39" s="11">
        <v>1000</v>
      </c>
      <c r="P39" s="11">
        <v>0</v>
      </c>
      <c r="Q39" s="10">
        <v>0.25218150087260033</v>
      </c>
      <c r="R39" s="10">
        <v>0.20637119113573407</v>
      </c>
      <c r="S39" s="10">
        <v>0.7936288088642659</v>
      </c>
      <c r="T39" s="9" t="s">
        <v>116</v>
      </c>
      <c r="U39" s="8">
        <v>634.24127399650956</v>
      </c>
      <c r="V39" s="17">
        <v>265.19328097731238</v>
      </c>
      <c r="W39" s="13">
        <v>99.916484477481418</v>
      </c>
    </row>
    <row r="40" spans="1:23" ht="15" thickBot="1" x14ac:dyDescent="0.35">
      <c r="A40" s="19">
        <v>43970</v>
      </c>
      <c r="B40" s="12" t="s">
        <v>16</v>
      </c>
      <c r="C40" s="25" t="s">
        <v>152</v>
      </c>
      <c r="D40" s="25">
        <f t="shared" si="2"/>
        <v>21</v>
      </c>
      <c r="E40" s="25">
        <v>3</v>
      </c>
      <c r="F40" s="25">
        <f>SUMIFS(Base!C:C,Mes,'Trafico Diario'!C40,Semana_Mes,'Trafico Diario'!E40)</f>
        <v>13727</v>
      </c>
      <c r="G40" s="26">
        <f t="shared" si="1"/>
        <v>0.18605667662271436</v>
      </c>
      <c r="H40" s="11">
        <v>2554</v>
      </c>
      <c r="I40" s="11">
        <v>2309</v>
      </c>
      <c r="J40" s="11">
        <v>63</v>
      </c>
      <c r="K40" s="11">
        <v>182</v>
      </c>
      <c r="L40" s="11">
        <v>245</v>
      </c>
      <c r="M40" s="11">
        <v>1190</v>
      </c>
      <c r="N40" s="11">
        <v>1326</v>
      </c>
      <c r="O40" s="11">
        <v>983</v>
      </c>
      <c r="P40" s="11">
        <v>0</v>
      </c>
      <c r="Q40" s="10">
        <v>0.51537462104807275</v>
      </c>
      <c r="R40" s="10">
        <v>9.592795614722005E-2</v>
      </c>
      <c r="S40" s="10">
        <v>0.90407204385277995</v>
      </c>
      <c r="T40" s="9" t="s">
        <v>115</v>
      </c>
      <c r="U40" s="8">
        <v>590.3235166738848</v>
      </c>
      <c r="V40" s="17">
        <v>88.801212646167173</v>
      </c>
      <c r="W40" s="13">
        <v>96.310454908220265</v>
      </c>
    </row>
    <row r="41" spans="1:23" ht="15" thickBot="1" x14ac:dyDescent="0.35">
      <c r="A41" s="19">
        <v>43971</v>
      </c>
      <c r="B41" s="12" t="s">
        <v>18</v>
      </c>
      <c r="C41" s="25" t="s">
        <v>152</v>
      </c>
      <c r="D41" s="25">
        <f t="shared" si="2"/>
        <v>21</v>
      </c>
      <c r="E41" s="25">
        <v>3</v>
      </c>
      <c r="F41" s="25">
        <f>SUMIFS(Base!C:C,Mes,'Trafico Diario'!C41,Semana_Mes,'Trafico Diario'!E41)</f>
        <v>13727</v>
      </c>
      <c r="G41" s="26">
        <f t="shared" si="1"/>
        <v>0.18532818532818532</v>
      </c>
      <c r="H41" s="11">
        <v>2544</v>
      </c>
      <c r="I41" s="11">
        <v>2265</v>
      </c>
      <c r="J41" s="11">
        <v>70</v>
      </c>
      <c r="K41" s="11">
        <v>209</v>
      </c>
      <c r="L41" s="11">
        <v>279</v>
      </c>
      <c r="M41" s="11">
        <v>979</v>
      </c>
      <c r="N41" s="11">
        <v>1258</v>
      </c>
      <c r="O41" s="11">
        <v>1007</v>
      </c>
      <c r="P41" s="11">
        <v>0</v>
      </c>
      <c r="Q41" s="10">
        <v>0.43222958057395144</v>
      </c>
      <c r="R41" s="10">
        <v>0.10966981132075472</v>
      </c>
      <c r="S41" s="10">
        <v>0.89033018867924529</v>
      </c>
      <c r="T41" s="9" t="s">
        <v>114</v>
      </c>
      <c r="U41" s="8">
        <v>636.25739514348788</v>
      </c>
      <c r="V41" s="17">
        <v>122.44988962472407</v>
      </c>
      <c r="W41" s="13">
        <v>97.160103851146687</v>
      </c>
    </row>
    <row r="42" spans="1:23" ht="15" thickBot="1" x14ac:dyDescent="0.35">
      <c r="A42" s="19">
        <v>43972</v>
      </c>
      <c r="B42" s="12" t="s">
        <v>20</v>
      </c>
      <c r="C42" s="25" t="s">
        <v>152</v>
      </c>
      <c r="D42" s="25">
        <f t="shared" si="2"/>
        <v>21</v>
      </c>
      <c r="E42" s="25">
        <v>3</v>
      </c>
      <c r="F42" s="25">
        <f>SUMIFS(Base!C:C,Mes,'Trafico Diario'!C42,Semana_Mes,'Trafico Diario'!E42)</f>
        <v>13727</v>
      </c>
      <c r="G42" s="26">
        <f t="shared" si="1"/>
        <v>0.18430829751584468</v>
      </c>
      <c r="H42" s="11">
        <v>2530</v>
      </c>
      <c r="I42" s="11">
        <v>2303</v>
      </c>
      <c r="J42" s="11">
        <v>60</v>
      </c>
      <c r="K42" s="11">
        <v>167</v>
      </c>
      <c r="L42" s="11">
        <v>227</v>
      </c>
      <c r="M42" s="11">
        <v>1038</v>
      </c>
      <c r="N42" s="11">
        <v>1240</v>
      </c>
      <c r="O42" s="11">
        <v>1063</v>
      </c>
      <c r="P42" s="11">
        <v>0</v>
      </c>
      <c r="Q42" s="10">
        <v>0.45071645679548417</v>
      </c>
      <c r="R42" s="10">
        <v>8.9723320158102762E-2</v>
      </c>
      <c r="S42" s="10">
        <v>0.9102766798418972</v>
      </c>
      <c r="T42" s="9" t="s">
        <v>113</v>
      </c>
      <c r="U42" s="8">
        <v>623.3912288319583</v>
      </c>
      <c r="V42" s="17">
        <v>100.24446374294399</v>
      </c>
      <c r="W42" s="13">
        <v>98.306183368869938</v>
      </c>
    </row>
    <row r="43" spans="1:23" ht="15" thickBot="1" x14ac:dyDescent="0.35">
      <c r="A43" s="19">
        <v>43973</v>
      </c>
      <c r="B43" s="12" t="s">
        <v>22</v>
      </c>
      <c r="C43" s="25" t="s">
        <v>152</v>
      </c>
      <c r="D43" s="25">
        <f t="shared" si="2"/>
        <v>21</v>
      </c>
      <c r="E43" s="25">
        <v>3</v>
      </c>
      <c r="F43" s="25">
        <f>SUMIFS(Base!C:C,Mes,'Trafico Diario'!C43,Semana_Mes,'Trafico Diario'!E43)</f>
        <v>13727</v>
      </c>
      <c r="G43" s="26">
        <f t="shared" si="1"/>
        <v>0.20084504990165367</v>
      </c>
      <c r="H43" s="11">
        <v>2757</v>
      </c>
      <c r="I43" s="11">
        <v>2471</v>
      </c>
      <c r="J43" s="11">
        <v>90</v>
      </c>
      <c r="K43" s="11">
        <v>196</v>
      </c>
      <c r="L43" s="11">
        <v>286</v>
      </c>
      <c r="M43" s="11">
        <v>927</v>
      </c>
      <c r="N43" s="11">
        <v>1435</v>
      </c>
      <c r="O43" s="11">
        <v>1036</v>
      </c>
      <c r="P43" s="11">
        <v>0</v>
      </c>
      <c r="Q43" s="10">
        <v>0.37515176042088222</v>
      </c>
      <c r="R43" s="10">
        <v>0.10373594486760972</v>
      </c>
      <c r="S43" s="10">
        <v>0.89626405513239027</v>
      </c>
      <c r="T43" s="9" t="s">
        <v>112</v>
      </c>
      <c r="U43" s="8">
        <v>643.92027519222984</v>
      </c>
      <c r="V43" s="17">
        <v>105.39740995548361</v>
      </c>
      <c r="W43" s="13">
        <v>91.262799856784824</v>
      </c>
    </row>
    <row r="44" spans="1:23" ht="15" thickBot="1" x14ac:dyDescent="0.35">
      <c r="A44" s="19">
        <v>43974</v>
      </c>
      <c r="B44" s="12" t="s">
        <v>24</v>
      </c>
      <c r="C44" s="25" t="s">
        <v>152</v>
      </c>
      <c r="D44" s="25">
        <f t="shared" si="2"/>
        <v>21</v>
      </c>
      <c r="E44" s="25">
        <v>3</v>
      </c>
      <c r="F44" s="25">
        <f>SUMIFS(Base!C:C,Mes,'Trafico Diario'!C44,Semana_Mes,'Trafico Diario'!E44)</f>
        <v>13727</v>
      </c>
      <c r="G44" s="26">
        <f t="shared" si="1"/>
        <v>3.3073504771617981E-2</v>
      </c>
      <c r="H44" s="11">
        <v>454</v>
      </c>
      <c r="I44" s="11">
        <v>454</v>
      </c>
      <c r="J44" s="11">
        <v>0</v>
      </c>
      <c r="K44" s="11">
        <v>0</v>
      </c>
      <c r="L44" s="11">
        <v>0</v>
      </c>
      <c r="M44" s="11">
        <v>449</v>
      </c>
      <c r="N44" s="11">
        <v>282</v>
      </c>
      <c r="O44" s="11">
        <v>172</v>
      </c>
      <c r="P44" s="11">
        <v>0</v>
      </c>
      <c r="Q44" s="10">
        <v>0.98898678414096919</v>
      </c>
      <c r="R44" s="10">
        <v>0</v>
      </c>
      <c r="S44" s="10">
        <v>1</v>
      </c>
      <c r="T44" s="9" t="s">
        <v>71</v>
      </c>
      <c r="U44" s="8">
        <v>579.14537444933922</v>
      </c>
      <c r="V44" s="17">
        <v>1.9757709251101323</v>
      </c>
      <c r="W44" s="13">
        <v>86.564159292035399</v>
      </c>
    </row>
    <row r="45" spans="1:23" ht="15" thickBot="1" x14ac:dyDescent="0.35">
      <c r="A45" s="22">
        <v>43977</v>
      </c>
      <c r="B45" s="12" t="s">
        <v>16</v>
      </c>
      <c r="C45" s="25" t="s">
        <v>152</v>
      </c>
      <c r="D45" s="25">
        <f t="shared" si="2"/>
        <v>22</v>
      </c>
      <c r="E45" s="25">
        <v>4</v>
      </c>
      <c r="F45" s="25">
        <f>SUMIFS(Base!C:C,Mes,'Trafico Diario'!C45,Semana_Mes,'Trafico Diario'!E45)</f>
        <v>14703</v>
      </c>
      <c r="G45" s="26">
        <f t="shared" si="1"/>
        <v>0.25919880296538123</v>
      </c>
      <c r="H45" s="11">
        <v>3811</v>
      </c>
      <c r="I45" s="11">
        <v>2533</v>
      </c>
      <c r="J45" s="11">
        <v>144</v>
      </c>
      <c r="K45" s="11">
        <v>1134</v>
      </c>
      <c r="L45" s="11">
        <v>1278</v>
      </c>
      <c r="M45" s="11">
        <v>352</v>
      </c>
      <c r="N45" s="11">
        <v>1540</v>
      </c>
      <c r="O45" s="11">
        <v>993</v>
      </c>
      <c r="P45" s="11">
        <v>0</v>
      </c>
      <c r="Q45" s="10">
        <v>0.13896565337544414</v>
      </c>
      <c r="R45" s="10">
        <v>0.33534505379165575</v>
      </c>
      <c r="S45" s="10">
        <v>0.66465494620834431</v>
      </c>
      <c r="T45" s="9" t="s">
        <v>111</v>
      </c>
      <c r="U45" s="8">
        <v>616.34622976707465</v>
      </c>
      <c r="V45" s="17">
        <v>534.4015001973944</v>
      </c>
      <c r="W45" s="13">
        <v>90.214096916299553</v>
      </c>
    </row>
    <row r="46" spans="1:23" ht="15" thickBot="1" x14ac:dyDescent="0.35">
      <c r="A46" s="22">
        <v>43978</v>
      </c>
      <c r="B46" s="12" t="s">
        <v>18</v>
      </c>
      <c r="C46" s="25" t="s">
        <v>152</v>
      </c>
      <c r="D46" s="25">
        <f t="shared" si="2"/>
        <v>22</v>
      </c>
      <c r="E46" s="25">
        <v>4</v>
      </c>
      <c r="F46" s="25">
        <f>SUMIFS(Base!C:C,Mes,'Trafico Diario'!C46,Semana_Mes,'Trafico Diario'!E46)</f>
        <v>14703</v>
      </c>
      <c r="G46" s="26">
        <f t="shared" si="1"/>
        <v>0.25845065632864039</v>
      </c>
      <c r="H46" s="11">
        <v>3800</v>
      </c>
      <c r="I46" s="11">
        <v>2230</v>
      </c>
      <c r="J46" s="11">
        <v>123</v>
      </c>
      <c r="K46" s="11">
        <v>1447</v>
      </c>
      <c r="L46" s="11">
        <v>1570</v>
      </c>
      <c r="M46" s="11">
        <v>318</v>
      </c>
      <c r="N46" s="11">
        <v>1311</v>
      </c>
      <c r="O46" s="11">
        <v>919</v>
      </c>
      <c r="P46" s="11">
        <v>0</v>
      </c>
      <c r="Q46" s="10">
        <v>0.14260089686098654</v>
      </c>
      <c r="R46" s="10">
        <v>0.41315789473684211</v>
      </c>
      <c r="S46" s="10">
        <v>0.58684210526315794</v>
      </c>
      <c r="T46" s="9" t="s">
        <v>98</v>
      </c>
      <c r="U46" s="8">
        <v>701.16950672645737</v>
      </c>
      <c r="V46" s="17">
        <v>460.36905829596412</v>
      </c>
      <c r="W46" s="13">
        <v>93.328848560700877</v>
      </c>
    </row>
    <row r="47" spans="1:23" ht="15" thickBot="1" x14ac:dyDescent="0.35">
      <c r="A47" s="22">
        <v>43979</v>
      </c>
      <c r="B47" s="12" t="s">
        <v>20</v>
      </c>
      <c r="C47" s="25" t="s">
        <v>152</v>
      </c>
      <c r="D47" s="25">
        <f t="shared" si="2"/>
        <v>22</v>
      </c>
      <c r="E47" s="25">
        <v>4</v>
      </c>
      <c r="F47" s="25">
        <f>SUMIFS(Base!C:C,Mes,'Trafico Diario'!C47,Semana_Mes,'Trafico Diario'!E47)</f>
        <v>14703</v>
      </c>
      <c r="G47" s="26">
        <f t="shared" si="1"/>
        <v>0.23267360402638917</v>
      </c>
      <c r="H47" s="11">
        <v>3421</v>
      </c>
      <c r="I47" s="11">
        <v>2175</v>
      </c>
      <c r="J47" s="11">
        <v>106</v>
      </c>
      <c r="K47" s="11">
        <v>1140</v>
      </c>
      <c r="L47" s="11">
        <v>1246</v>
      </c>
      <c r="M47" s="11">
        <v>352</v>
      </c>
      <c r="N47" s="11">
        <v>1274</v>
      </c>
      <c r="O47" s="11">
        <v>901</v>
      </c>
      <c r="P47" s="11">
        <v>0</v>
      </c>
      <c r="Q47" s="10">
        <v>0.16183908045977011</v>
      </c>
      <c r="R47" s="10">
        <v>0.36422098801520025</v>
      </c>
      <c r="S47" s="10">
        <v>0.6357790119847998</v>
      </c>
      <c r="T47" s="9" t="s">
        <v>110</v>
      </c>
      <c r="U47" s="8">
        <v>682.78804597701151</v>
      </c>
      <c r="V47" s="17">
        <v>412.18850574712644</v>
      </c>
      <c r="W47" s="13">
        <v>101.50338439615247</v>
      </c>
    </row>
    <row r="48" spans="1:23" ht="15" thickBot="1" x14ac:dyDescent="0.35">
      <c r="A48" s="22">
        <v>43980</v>
      </c>
      <c r="B48" s="12" t="s">
        <v>22</v>
      </c>
      <c r="C48" s="25" t="s">
        <v>152</v>
      </c>
      <c r="D48" s="25">
        <f t="shared" si="2"/>
        <v>22</v>
      </c>
      <c r="E48" s="25">
        <v>4</v>
      </c>
      <c r="F48" s="25">
        <f>SUMIFS(Base!C:C,Mes,'Trafico Diario'!C48,Semana_Mes,'Trafico Diario'!E48)</f>
        <v>14703</v>
      </c>
      <c r="G48" s="26">
        <f t="shared" si="1"/>
        <v>0.22389988437733796</v>
      </c>
      <c r="H48" s="11">
        <v>3292</v>
      </c>
      <c r="I48" s="11">
        <v>2131</v>
      </c>
      <c r="J48" s="11">
        <v>108</v>
      </c>
      <c r="K48" s="11">
        <v>1053</v>
      </c>
      <c r="L48" s="11">
        <v>1161</v>
      </c>
      <c r="M48" s="11">
        <v>365</v>
      </c>
      <c r="N48" s="11">
        <v>1258</v>
      </c>
      <c r="O48" s="11">
        <v>873</v>
      </c>
      <c r="P48" s="11">
        <v>0</v>
      </c>
      <c r="Q48" s="10">
        <v>0.17128108869075551</v>
      </c>
      <c r="R48" s="10">
        <v>0.35267314702308628</v>
      </c>
      <c r="S48" s="10">
        <v>0.64732685297691372</v>
      </c>
      <c r="T48" s="9" t="s">
        <v>87</v>
      </c>
      <c r="U48" s="8">
        <v>667.24354763022052</v>
      </c>
      <c r="V48" s="17">
        <v>361.40403566400749</v>
      </c>
      <c r="W48" s="13">
        <v>95.767863894139893</v>
      </c>
    </row>
    <row r="49" spans="1:23" ht="15" thickBot="1" x14ac:dyDescent="0.35">
      <c r="A49" s="22">
        <v>43981</v>
      </c>
      <c r="B49" s="12" t="s">
        <v>24</v>
      </c>
      <c r="C49" s="25" t="s">
        <v>152</v>
      </c>
      <c r="D49" s="25">
        <f t="shared" si="2"/>
        <v>22</v>
      </c>
      <c r="E49" s="25">
        <v>4</v>
      </c>
      <c r="F49" s="25">
        <f>SUMIFS(Base!C:C,Mes,'Trafico Diario'!C49,Semana_Mes,'Trafico Diario'!E49)</f>
        <v>14703</v>
      </c>
      <c r="G49" s="26">
        <f t="shared" si="1"/>
        <v>2.577705230225124E-2</v>
      </c>
      <c r="H49" s="11">
        <v>379</v>
      </c>
      <c r="I49" s="11">
        <v>374</v>
      </c>
      <c r="J49" s="11">
        <v>2</v>
      </c>
      <c r="K49" s="11">
        <v>3</v>
      </c>
      <c r="L49" s="11">
        <v>5</v>
      </c>
      <c r="M49" s="11">
        <v>355</v>
      </c>
      <c r="N49" s="11">
        <v>216</v>
      </c>
      <c r="O49" s="11">
        <v>158</v>
      </c>
      <c r="P49" s="11">
        <v>0</v>
      </c>
      <c r="Q49" s="10">
        <v>0.94919786096256686</v>
      </c>
      <c r="R49" s="10">
        <v>1.3192612137203167E-2</v>
      </c>
      <c r="S49" s="10">
        <v>0.98680738786279687</v>
      </c>
      <c r="T49" s="9" t="s">
        <v>109</v>
      </c>
      <c r="U49" s="8">
        <v>648.46256684491982</v>
      </c>
      <c r="V49" s="17">
        <v>4.9385026737967914</v>
      </c>
      <c r="W49" s="13">
        <v>95.422391857506355</v>
      </c>
    </row>
    <row r="50" spans="1:23" ht="15" thickBot="1" x14ac:dyDescent="0.35">
      <c r="A50" s="19">
        <v>43983</v>
      </c>
      <c r="B50" s="12" t="s">
        <v>26</v>
      </c>
      <c r="C50" s="25" t="s">
        <v>151</v>
      </c>
      <c r="D50" s="25">
        <f t="shared" si="2"/>
        <v>23</v>
      </c>
      <c r="E50" s="25">
        <v>1</v>
      </c>
      <c r="F50" s="25">
        <f>SUMIFS(Base!C:C,Mes,'Trafico Diario'!C50,Semana_Mes,'Trafico Diario'!E50)</f>
        <v>15044</v>
      </c>
      <c r="G50" s="26">
        <f t="shared" si="1"/>
        <v>0.22706726934325977</v>
      </c>
      <c r="H50" s="11">
        <v>3416</v>
      </c>
      <c r="I50" s="11">
        <v>2750</v>
      </c>
      <c r="J50" s="11">
        <v>98</v>
      </c>
      <c r="K50" s="11">
        <v>568</v>
      </c>
      <c r="L50" s="11">
        <v>666</v>
      </c>
      <c r="M50" s="11">
        <v>696</v>
      </c>
      <c r="N50" s="11">
        <v>1698</v>
      </c>
      <c r="O50" s="11">
        <v>1052</v>
      </c>
      <c r="P50" s="11">
        <v>0</v>
      </c>
      <c r="Q50" s="10">
        <v>0.25309090909090909</v>
      </c>
      <c r="R50" s="10">
        <v>0.19496487119437939</v>
      </c>
      <c r="S50" s="10">
        <v>0.80503512880562056</v>
      </c>
      <c r="T50" s="9" t="s">
        <v>73</v>
      </c>
      <c r="U50" s="8">
        <v>626.82254545454543</v>
      </c>
      <c r="V50" s="17">
        <v>205.41345454545456</v>
      </c>
      <c r="W50" s="13">
        <v>93.155835962145105</v>
      </c>
    </row>
    <row r="51" spans="1:23" ht="15" thickBot="1" x14ac:dyDescent="0.35">
      <c r="A51" s="19">
        <v>43984</v>
      </c>
      <c r="B51" s="12" t="s">
        <v>16</v>
      </c>
      <c r="C51" s="25" t="s">
        <v>151</v>
      </c>
      <c r="D51" s="25">
        <f t="shared" si="2"/>
        <v>23</v>
      </c>
      <c r="E51" s="25">
        <v>1</v>
      </c>
      <c r="F51" s="25">
        <f>SUMIFS(Base!C:C,Mes,'Trafico Diario'!C51,Semana_Mes,'Trafico Diario'!E51)</f>
        <v>15044</v>
      </c>
      <c r="G51" s="26">
        <f t="shared" si="1"/>
        <v>0.20985110342993885</v>
      </c>
      <c r="H51" s="11">
        <v>3157</v>
      </c>
      <c r="I51" s="11">
        <v>3071</v>
      </c>
      <c r="J51" s="11">
        <v>34</v>
      </c>
      <c r="K51" s="11">
        <v>52</v>
      </c>
      <c r="L51" s="11">
        <v>86</v>
      </c>
      <c r="M51" s="11">
        <v>2198</v>
      </c>
      <c r="N51" s="11">
        <v>2111</v>
      </c>
      <c r="O51" s="11">
        <v>960</v>
      </c>
      <c r="P51" s="11">
        <v>0</v>
      </c>
      <c r="Q51" s="10">
        <v>0.71572777596873982</v>
      </c>
      <c r="R51" s="10">
        <v>2.7241051631295535E-2</v>
      </c>
      <c r="S51" s="10">
        <v>0.97275894836870447</v>
      </c>
      <c r="T51" s="9" t="s">
        <v>108</v>
      </c>
      <c r="U51" s="8">
        <v>602.77303809833927</v>
      </c>
      <c r="V51" s="17">
        <v>24.9469228264409</v>
      </c>
      <c r="W51" s="13">
        <v>98.565810854728639</v>
      </c>
    </row>
    <row r="52" spans="1:23" ht="15" thickBot="1" x14ac:dyDescent="0.35">
      <c r="A52" s="19">
        <v>43985</v>
      </c>
      <c r="B52" s="12" t="s">
        <v>18</v>
      </c>
      <c r="C52" s="25" t="s">
        <v>151</v>
      </c>
      <c r="D52" s="25">
        <f t="shared" si="2"/>
        <v>23</v>
      </c>
      <c r="E52" s="25">
        <v>1</v>
      </c>
      <c r="F52" s="25">
        <f>SUMIFS(Base!C:C,Mes,'Trafico Diario'!C52,Semana_Mes,'Trafico Diario'!E52)</f>
        <v>15044</v>
      </c>
      <c r="G52" s="26">
        <f t="shared" si="1"/>
        <v>0.20187450146237704</v>
      </c>
      <c r="H52" s="11">
        <v>3037</v>
      </c>
      <c r="I52" s="11">
        <v>2965</v>
      </c>
      <c r="J52" s="11">
        <v>34</v>
      </c>
      <c r="K52" s="11">
        <v>38</v>
      </c>
      <c r="L52" s="11">
        <v>72</v>
      </c>
      <c r="M52" s="11">
        <v>2401</v>
      </c>
      <c r="N52" s="11">
        <v>1822</v>
      </c>
      <c r="O52" s="11">
        <v>1143</v>
      </c>
      <c r="P52" s="11">
        <v>0</v>
      </c>
      <c r="Q52" s="10">
        <v>0.80978077571669482</v>
      </c>
      <c r="R52" s="10">
        <v>2.3707606190319395E-2</v>
      </c>
      <c r="S52" s="10">
        <v>0.97629239380968058</v>
      </c>
      <c r="T52" s="9" t="s">
        <v>107</v>
      </c>
      <c r="U52" s="8">
        <v>629.09241146711634</v>
      </c>
      <c r="V52" s="17">
        <v>16.882967959527825</v>
      </c>
      <c r="W52" s="13">
        <v>95.545226917057903</v>
      </c>
    </row>
    <row r="53" spans="1:23" ht="15" thickBot="1" x14ac:dyDescent="0.35">
      <c r="A53" s="19">
        <v>43986</v>
      </c>
      <c r="B53" s="12" t="s">
        <v>20</v>
      </c>
      <c r="C53" s="25" t="s">
        <v>151</v>
      </c>
      <c r="D53" s="25">
        <f t="shared" si="2"/>
        <v>23</v>
      </c>
      <c r="E53" s="25">
        <v>1</v>
      </c>
      <c r="F53" s="25">
        <f>SUMIFS(Base!C:C,Mes,'Trafico Diario'!C53,Semana_Mes,'Trafico Diario'!E53)</f>
        <v>15044</v>
      </c>
      <c r="G53" s="26">
        <f t="shared" si="1"/>
        <v>0.18259771337410263</v>
      </c>
      <c r="H53" s="11">
        <v>2747</v>
      </c>
      <c r="I53" s="11">
        <v>2725</v>
      </c>
      <c r="J53" s="11">
        <v>9</v>
      </c>
      <c r="K53" s="11">
        <v>13</v>
      </c>
      <c r="L53" s="11">
        <v>22</v>
      </c>
      <c r="M53" s="11">
        <v>2609</v>
      </c>
      <c r="N53" s="11">
        <v>1524</v>
      </c>
      <c r="O53" s="11">
        <v>1201</v>
      </c>
      <c r="P53" s="11">
        <v>0</v>
      </c>
      <c r="Q53" s="10">
        <v>0.95743119266055043</v>
      </c>
      <c r="R53" s="10">
        <v>8.0087368037859482E-3</v>
      </c>
      <c r="S53" s="10">
        <v>0.991991263196214</v>
      </c>
      <c r="T53" s="9" t="s">
        <v>106</v>
      </c>
      <c r="U53" s="8">
        <v>628.56073394495411</v>
      </c>
      <c r="V53" s="17">
        <v>5.3500917431192665</v>
      </c>
      <c r="W53" s="13">
        <v>98.494389027431424</v>
      </c>
    </row>
    <row r="54" spans="1:23" ht="15" thickBot="1" x14ac:dyDescent="0.35">
      <c r="A54" s="19">
        <v>43987</v>
      </c>
      <c r="B54" s="12" t="s">
        <v>22</v>
      </c>
      <c r="C54" s="25" t="s">
        <v>151</v>
      </c>
      <c r="D54" s="25">
        <f t="shared" si="2"/>
        <v>23</v>
      </c>
      <c r="E54" s="25">
        <v>1</v>
      </c>
      <c r="F54" s="25">
        <f>SUMIFS(Base!C:C,Mes,'Trafico Diario'!C54,Semana_Mes,'Trafico Diario'!E54)</f>
        <v>15044</v>
      </c>
      <c r="G54" s="26">
        <f t="shared" si="1"/>
        <v>0.15813613400691306</v>
      </c>
      <c r="H54" s="11">
        <v>2379</v>
      </c>
      <c r="I54" s="11">
        <v>2355</v>
      </c>
      <c r="J54" s="11">
        <v>9</v>
      </c>
      <c r="K54" s="11">
        <v>15</v>
      </c>
      <c r="L54" s="11">
        <v>24</v>
      </c>
      <c r="M54" s="11">
        <v>2162</v>
      </c>
      <c r="N54" s="11">
        <v>1352</v>
      </c>
      <c r="O54" s="11">
        <v>1003</v>
      </c>
      <c r="P54" s="11">
        <v>0</v>
      </c>
      <c r="Q54" s="10">
        <v>0.9180467091295117</v>
      </c>
      <c r="R54" s="10">
        <v>1.0088272383354351E-2</v>
      </c>
      <c r="S54" s="10">
        <v>0.9899117276166457</v>
      </c>
      <c r="T54" s="9" t="s">
        <v>72</v>
      </c>
      <c r="U54" s="8">
        <v>630.79108280254775</v>
      </c>
      <c r="V54" s="17">
        <v>11.042887473460722</v>
      </c>
      <c r="W54" s="13">
        <v>98.827072997873842</v>
      </c>
    </row>
    <row r="55" spans="1:23" ht="15" thickBot="1" x14ac:dyDescent="0.35">
      <c r="A55" s="19">
        <v>43988</v>
      </c>
      <c r="B55" s="12" t="s">
        <v>24</v>
      </c>
      <c r="C55" s="25" t="s">
        <v>151</v>
      </c>
      <c r="D55" s="25">
        <f t="shared" si="2"/>
        <v>23</v>
      </c>
      <c r="E55" s="25">
        <v>1</v>
      </c>
      <c r="F55" s="25">
        <f>SUMIFS(Base!C:C,Mes,'Trafico Diario'!C55,Semana_Mes,'Trafico Diario'!E55)</f>
        <v>15044</v>
      </c>
      <c r="G55" s="26">
        <f t="shared" si="1"/>
        <v>2.0473278383408667E-2</v>
      </c>
      <c r="H55" s="11">
        <v>308</v>
      </c>
      <c r="I55" s="11">
        <v>306</v>
      </c>
      <c r="J55" s="11">
        <v>1</v>
      </c>
      <c r="K55" s="11">
        <v>1</v>
      </c>
      <c r="L55" s="11">
        <v>2</v>
      </c>
      <c r="M55" s="11">
        <v>306</v>
      </c>
      <c r="N55" s="11">
        <v>142</v>
      </c>
      <c r="O55" s="11">
        <v>164</v>
      </c>
      <c r="P55" s="11">
        <v>0</v>
      </c>
      <c r="Q55" s="10">
        <v>1</v>
      </c>
      <c r="R55" s="10">
        <v>6.4935064935064939E-3</v>
      </c>
      <c r="S55" s="10">
        <v>0.99350649350649356</v>
      </c>
      <c r="T55" s="9" t="s">
        <v>70</v>
      </c>
      <c r="U55" s="8">
        <v>575.76143790849676</v>
      </c>
      <c r="V55" s="17">
        <v>1.3431372549019609</v>
      </c>
      <c r="W55" s="13">
        <v>88.312741312741309</v>
      </c>
    </row>
    <row r="56" spans="1:23" ht="15" thickBot="1" x14ac:dyDescent="0.35">
      <c r="A56" s="22">
        <v>43990</v>
      </c>
      <c r="B56" s="12" t="s">
        <v>26</v>
      </c>
      <c r="C56" s="25" t="s">
        <v>151</v>
      </c>
      <c r="D56" s="25">
        <f t="shared" si="2"/>
        <v>24</v>
      </c>
      <c r="E56" s="25">
        <v>2</v>
      </c>
      <c r="F56" s="25">
        <f>SUMIFS(Base!C:C,Mes,'Trafico Diario'!C56,Semana_Mes,'Trafico Diario'!E56)</f>
        <v>15050</v>
      </c>
      <c r="G56" s="26">
        <f t="shared" si="1"/>
        <v>0.21322259136212623</v>
      </c>
      <c r="H56" s="11">
        <v>3209</v>
      </c>
      <c r="I56" s="11">
        <v>3134</v>
      </c>
      <c r="J56" s="11">
        <v>29</v>
      </c>
      <c r="K56" s="11">
        <v>46</v>
      </c>
      <c r="L56" s="11">
        <v>75</v>
      </c>
      <c r="M56" s="11">
        <v>2272</v>
      </c>
      <c r="N56" s="11">
        <v>1914</v>
      </c>
      <c r="O56" s="11">
        <v>1220</v>
      </c>
      <c r="P56" s="11">
        <v>0</v>
      </c>
      <c r="Q56" s="10">
        <v>0.72495213784301216</v>
      </c>
      <c r="R56" s="10">
        <v>2.3371766905578063E-2</v>
      </c>
      <c r="S56" s="10">
        <v>0.97662823309442193</v>
      </c>
      <c r="T56" s="9" t="s">
        <v>105</v>
      </c>
      <c r="U56" s="8">
        <v>584.42086790044675</v>
      </c>
      <c r="V56" s="17">
        <v>23.858328015315891</v>
      </c>
      <c r="W56" s="13">
        <v>96.198248175182485</v>
      </c>
    </row>
    <row r="57" spans="1:23" ht="15" thickBot="1" x14ac:dyDescent="0.35">
      <c r="A57" s="22">
        <v>43991</v>
      </c>
      <c r="B57" s="12" t="s">
        <v>16</v>
      </c>
      <c r="C57" s="25" t="s">
        <v>151</v>
      </c>
      <c r="D57" s="25">
        <f t="shared" si="2"/>
        <v>24</v>
      </c>
      <c r="E57" s="25">
        <v>2</v>
      </c>
      <c r="F57" s="25">
        <f>SUMIFS(Base!C:C,Mes,'Trafico Diario'!C57,Semana_Mes,'Trafico Diario'!E57)</f>
        <v>15050</v>
      </c>
      <c r="G57" s="26">
        <f t="shared" si="1"/>
        <v>0.17322259136212625</v>
      </c>
      <c r="H57" s="11">
        <v>2607</v>
      </c>
      <c r="I57" s="11">
        <v>2576</v>
      </c>
      <c r="J57" s="11">
        <v>7</v>
      </c>
      <c r="K57" s="11">
        <v>24</v>
      </c>
      <c r="L57" s="11">
        <v>31</v>
      </c>
      <c r="M57" s="11">
        <v>2154</v>
      </c>
      <c r="N57" s="11">
        <v>1568</v>
      </c>
      <c r="O57" s="11">
        <v>1008</v>
      </c>
      <c r="P57" s="11">
        <v>0</v>
      </c>
      <c r="Q57" s="10">
        <v>0.83618012422360244</v>
      </c>
      <c r="R57" s="10">
        <v>1.1891062523973917E-2</v>
      </c>
      <c r="S57" s="10">
        <v>0.98810893747602613</v>
      </c>
      <c r="T57" s="9" t="s">
        <v>104</v>
      </c>
      <c r="U57" s="8">
        <v>611.27950310559004</v>
      </c>
      <c r="V57" s="17">
        <v>17.967003105590063</v>
      </c>
      <c r="W57" s="13">
        <v>89.886008522727266</v>
      </c>
    </row>
    <row r="58" spans="1:23" ht="15" thickBot="1" x14ac:dyDescent="0.35">
      <c r="A58" s="22">
        <v>43992</v>
      </c>
      <c r="B58" s="12" t="s">
        <v>18</v>
      </c>
      <c r="C58" s="25" t="s">
        <v>151</v>
      </c>
      <c r="D58" s="25">
        <f t="shared" si="2"/>
        <v>24</v>
      </c>
      <c r="E58" s="25">
        <v>2</v>
      </c>
      <c r="F58" s="25">
        <f>SUMIFS(Base!C:C,Mes,'Trafico Diario'!C58,Semana_Mes,'Trafico Diario'!E58)</f>
        <v>15050</v>
      </c>
      <c r="G58" s="26">
        <f t="shared" si="1"/>
        <v>0.19873754152823919</v>
      </c>
      <c r="H58" s="11">
        <v>2991</v>
      </c>
      <c r="I58" s="11">
        <v>2941</v>
      </c>
      <c r="J58" s="11">
        <v>16</v>
      </c>
      <c r="K58" s="11">
        <v>34</v>
      </c>
      <c r="L58" s="11">
        <v>50</v>
      </c>
      <c r="M58" s="11">
        <v>2556</v>
      </c>
      <c r="N58" s="11">
        <v>1764</v>
      </c>
      <c r="O58" s="11">
        <v>1177</v>
      </c>
      <c r="P58" s="11">
        <v>0</v>
      </c>
      <c r="Q58" s="10">
        <v>0.86909214552873171</v>
      </c>
      <c r="R58" s="10">
        <v>1.671681711802073E-2</v>
      </c>
      <c r="S58" s="10">
        <v>0.98328318288197925</v>
      </c>
      <c r="T58" s="9" t="s">
        <v>103</v>
      </c>
      <c r="U58" s="8">
        <v>605.63243794627681</v>
      </c>
      <c r="V58" s="17">
        <v>14.973818429105746</v>
      </c>
      <c r="W58" s="13">
        <v>88.151928986002048</v>
      </c>
    </row>
    <row r="59" spans="1:23" ht="15" thickBot="1" x14ac:dyDescent="0.35">
      <c r="A59" s="22">
        <v>43993</v>
      </c>
      <c r="B59" s="12" t="s">
        <v>20</v>
      </c>
      <c r="C59" s="25" t="s">
        <v>151</v>
      </c>
      <c r="D59" s="25">
        <f t="shared" si="2"/>
        <v>24</v>
      </c>
      <c r="E59" s="25">
        <v>2</v>
      </c>
      <c r="F59" s="25">
        <f>SUMIFS(Base!C:C,Mes,'Trafico Diario'!C59,Semana_Mes,'Trafico Diario'!E59)</f>
        <v>15050</v>
      </c>
      <c r="G59" s="26">
        <f t="shared" si="1"/>
        <v>0.20677740863787375</v>
      </c>
      <c r="H59" s="11">
        <v>3112</v>
      </c>
      <c r="I59" s="11">
        <v>3037</v>
      </c>
      <c r="J59" s="11">
        <v>35</v>
      </c>
      <c r="K59" s="11">
        <v>40</v>
      </c>
      <c r="L59" s="11">
        <v>75</v>
      </c>
      <c r="M59" s="11">
        <v>2384</v>
      </c>
      <c r="N59" s="11">
        <v>1807</v>
      </c>
      <c r="O59" s="11">
        <v>1230</v>
      </c>
      <c r="P59" s="11">
        <v>0</v>
      </c>
      <c r="Q59" s="10">
        <v>0.78498518274613105</v>
      </c>
      <c r="R59" s="10">
        <v>2.4100257069408739E-2</v>
      </c>
      <c r="S59" s="10">
        <v>0.97589974293059123</v>
      </c>
      <c r="T59" s="9" t="s">
        <v>102</v>
      </c>
      <c r="U59" s="8">
        <v>608.14158709252547</v>
      </c>
      <c r="V59" s="17">
        <v>21.411919657556801</v>
      </c>
      <c r="W59" s="13">
        <v>96.231927710843379</v>
      </c>
    </row>
    <row r="60" spans="1:23" ht="15" thickBot="1" x14ac:dyDescent="0.35">
      <c r="A60" s="22">
        <v>43994</v>
      </c>
      <c r="B60" s="12" t="s">
        <v>22</v>
      </c>
      <c r="C60" s="25" t="s">
        <v>151</v>
      </c>
      <c r="D60" s="25">
        <f t="shared" si="2"/>
        <v>24</v>
      </c>
      <c r="E60" s="25">
        <v>2</v>
      </c>
      <c r="F60" s="25">
        <f>SUMIFS(Base!C:C,Mes,'Trafico Diario'!C60,Semana_Mes,'Trafico Diario'!E60)</f>
        <v>15050</v>
      </c>
      <c r="G60" s="26">
        <f t="shared" si="1"/>
        <v>0.18744186046511627</v>
      </c>
      <c r="H60" s="11">
        <v>2821</v>
      </c>
      <c r="I60" s="11">
        <v>2759</v>
      </c>
      <c r="J60" s="11">
        <v>17</v>
      </c>
      <c r="K60" s="11">
        <v>45</v>
      </c>
      <c r="L60" s="11">
        <v>62</v>
      </c>
      <c r="M60" s="11">
        <v>2218</v>
      </c>
      <c r="N60" s="11">
        <v>1629</v>
      </c>
      <c r="O60" s="11">
        <v>1130</v>
      </c>
      <c r="P60" s="11">
        <v>0</v>
      </c>
      <c r="Q60" s="10">
        <v>0.80391446176150783</v>
      </c>
      <c r="R60" s="10">
        <v>2.197802197802198E-2</v>
      </c>
      <c r="S60" s="10">
        <v>0.97802197802197799</v>
      </c>
      <c r="T60" s="9" t="s">
        <v>101</v>
      </c>
      <c r="U60" s="8">
        <v>652.48205871692642</v>
      </c>
      <c r="V60" s="17">
        <v>21.930409568684304</v>
      </c>
      <c r="W60" s="13">
        <v>93.012811867835467</v>
      </c>
    </row>
    <row r="61" spans="1:23" ht="15" thickBot="1" x14ac:dyDescent="0.35">
      <c r="A61" s="22">
        <v>43995</v>
      </c>
      <c r="B61" s="12" t="s">
        <v>24</v>
      </c>
      <c r="C61" s="25" t="s">
        <v>151</v>
      </c>
      <c r="D61" s="25">
        <f t="shared" si="2"/>
        <v>24</v>
      </c>
      <c r="E61" s="25">
        <v>2</v>
      </c>
      <c r="F61" s="25">
        <f>SUMIFS(Base!C:C,Mes,'Trafico Diario'!C61,Semana_Mes,'Trafico Diario'!E61)</f>
        <v>15050</v>
      </c>
      <c r="G61" s="26">
        <f t="shared" si="1"/>
        <v>2.0598006644518274E-2</v>
      </c>
      <c r="H61" s="11">
        <v>310</v>
      </c>
      <c r="I61" s="11">
        <v>303</v>
      </c>
      <c r="J61" s="11">
        <v>1</v>
      </c>
      <c r="K61" s="11">
        <v>6</v>
      </c>
      <c r="L61" s="11">
        <v>7</v>
      </c>
      <c r="M61" s="11">
        <v>283</v>
      </c>
      <c r="N61" s="11">
        <v>191</v>
      </c>
      <c r="O61" s="11">
        <v>112</v>
      </c>
      <c r="P61" s="11">
        <v>0</v>
      </c>
      <c r="Q61" s="10">
        <v>0.93399339933993397</v>
      </c>
      <c r="R61" s="10">
        <v>2.2580645161290321E-2</v>
      </c>
      <c r="S61" s="10">
        <v>0.97741935483870968</v>
      </c>
      <c r="T61" s="9" t="s">
        <v>100</v>
      </c>
      <c r="U61" s="8">
        <v>666.57425742574253</v>
      </c>
      <c r="V61" s="17">
        <v>13.943894389438944</v>
      </c>
      <c r="W61" s="13">
        <v>103.64372469635627</v>
      </c>
    </row>
    <row r="62" spans="1:23" ht="15" thickBot="1" x14ac:dyDescent="0.35">
      <c r="A62" s="19">
        <v>43998</v>
      </c>
      <c r="B62" s="12" t="s">
        <v>16</v>
      </c>
      <c r="C62" s="25" t="s">
        <v>151</v>
      </c>
      <c r="D62" s="25">
        <f t="shared" si="2"/>
        <v>25</v>
      </c>
      <c r="E62" s="25">
        <v>3</v>
      </c>
      <c r="F62" s="25">
        <f>SUMIFS(Base!C:C,Mes,'Trafico Diario'!C62,Semana_Mes,'Trafico Diario'!E62)</f>
        <v>16820</v>
      </c>
      <c r="G62" s="26">
        <f t="shared" si="1"/>
        <v>0.33353151010701548</v>
      </c>
      <c r="H62" s="11">
        <v>5610</v>
      </c>
      <c r="I62" s="11">
        <v>3499</v>
      </c>
      <c r="J62" s="11">
        <v>149</v>
      </c>
      <c r="K62" s="11">
        <v>1962</v>
      </c>
      <c r="L62" s="11">
        <v>2111</v>
      </c>
      <c r="M62" s="11">
        <v>652</v>
      </c>
      <c r="N62" s="11">
        <v>2430</v>
      </c>
      <c r="O62" s="11">
        <v>1069</v>
      </c>
      <c r="P62" s="11">
        <v>0</v>
      </c>
      <c r="Q62" s="10">
        <v>0.18633895398685338</v>
      </c>
      <c r="R62" s="10">
        <v>0.37629233511586452</v>
      </c>
      <c r="S62" s="10">
        <v>0.62370766488413543</v>
      </c>
      <c r="T62" s="9" t="s">
        <v>99</v>
      </c>
      <c r="U62" s="8">
        <v>557.30894541297516</v>
      </c>
      <c r="V62" s="17">
        <v>448.02543583881106</v>
      </c>
      <c r="W62" s="13">
        <v>92.581185567010309</v>
      </c>
    </row>
    <row r="63" spans="1:23" ht="15" thickBot="1" x14ac:dyDescent="0.35">
      <c r="A63" s="19">
        <v>43999</v>
      </c>
      <c r="B63" s="12" t="s">
        <v>18</v>
      </c>
      <c r="C63" s="25" t="s">
        <v>151</v>
      </c>
      <c r="D63" s="25">
        <f t="shared" si="2"/>
        <v>25</v>
      </c>
      <c r="E63" s="25">
        <v>3</v>
      </c>
      <c r="F63" s="25">
        <f>SUMIFS(Base!C:C,Mes,'Trafico Diario'!C63,Semana_Mes,'Trafico Diario'!E63)</f>
        <v>16820</v>
      </c>
      <c r="G63" s="26">
        <f t="shared" si="1"/>
        <v>0.2457193816884661</v>
      </c>
      <c r="H63" s="11">
        <v>4133</v>
      </c>
      <c r="I63" s="11">
        <v>3722</v>
      </c>
      <c r="J63" s="11">
        <v>84</v>
      </c>
      <c r="K63" s="11">
        <v>327</v>
      </c>
      <c r="L63" s="11">
        <v>411</v>
      </c>
      <c r="M63" s="11">
        <v>1440</v>
      </c>
      <c r="N63" s="11">
        <v>2301</v>
      </c>
      <c r="O63" s="11">
        <v>1421</v>
      </c>
      <c r="P63" s="11">
        <v>0</v>
      </c>
      <c r="Q63" s="10">
        <v>0.38688876947877487</v>
      </c>
      <c r="R63" s="10">
        <v>9.944350350834745E-2</v>
      </c>
      <c r="S63" s="10">
        <v>0.90055649649165259</v>
      </c>
      <c r="T63" s="9" t="s">
        <v>98</v>
      </c>
      <c r="U63" s="8">
        <v>701.63729177861364</v>
      </c>
      <c r="V63" s="17">
        <v>104.88124664159054</v>
      </c>
      <c r="W63" s="13">
        <v>97.921691088157573</v>
      </c>
    </row>
    <row r="64" spans="1:23" ht="15" thickBot="1" x14ac:dyDescent="0.35">
      <c r="A64" s="19">
        <v>44000</v>
      </c>
      <c r="B64" s="12" t="s">
        <v>20</v>
      </c>
      <c r="C64" s="25" t="s">
        <v>151</v>
      </c>
      <c r="D64" s="25">
        <f t="shared" si="2"/>
        <v>25</v>
      </c>
      <c r="E64" s="25">
        <v>3</v>
      </c>
      <c r="F64" s="25">
        <f>SUMIFS(Base!C:C,Mes,'Trafico Diario'!C64,Semana_Mes,'Trafico Diario'!E64)</f>
        <v>16820</v>
      </c>
      <c r="G64" s="26">
        <f t="shared" si="1"/>
        <v>0.23537455410225921</v>
      </c>
      <c r="H64" s="11">
        <v>3959</v>
      </c>
      <c r="I64" s="11">
        <v>3783</v>
      </c>
      <c r="J64" s="11">
        <v>45</v>
      </c>
      <c r="K64" s="11">
        <v>131</v>
      </c>
      <c r="L64" s="11">
        <v>176</v>
      </c>
      <c r="M64" s="11">
        <v>2492</v>
      </c>
      <c r="N64" s="11">
        <v>2295</v>
      </c>
      <c r="O64" s="11">
        <v>1396</v>
      </c>
      <c r="P64" s="11">
        <v>0</v>
      </c>
      <c r="Q64" s="10">
        <v>0.65873645255088553</v>
      </c>
      <c r="R64" s="10">
        <v>4.4455670623894925E-2</v>
      </c>
      <c r="S64" s="10">
        <v>0.95554432937610512</v>
      </c>
      <c r="T64" s="9" t="s">
        <v>78</v>
      </c>
      <c r="U64" s="8">
        <v>654.05581143321592</v>
      </c>
      <c r="V64" s="17">
        <v>43.127878623679223</v>
      </c>
      <c r="W64" s="13">
        <v>97.59615384615384</v>
      </c>
    </row>
    <row r="65" spans="1:23" ht="15" thickBot="1" x14ac:dyDescent="0.35">
      <c r="A65" s="19">
        <v>44001</v>
      </c>
      <c r="B65" s="12" t="s">
        <v>22</v>
      </c>
      <c r="C65" s="25" t="s">
        <v>151</v>
      </c>
      <c r="D65" s="25">
        <f t="shared" si="2"/>
        <v>25</v>
      </c>
      <c r="E65" s="25">
        <v>3</v>
      </c>
      <c r="F65" s="25">
        <f>SUMIFS(Base!C:C,Mes,'Trafico Diario'!C65,Semana_Mes,'Trafico Diario'!E65)</f>
        <v>16820</v>
      </c>
      <c r="G65" s="26">
        <f t="shared" si="1"/>
        <v>0.17146254458977409</v>
      </c>
      <c r="H65" s="11">
        <v>2884</v>
      </c>
      <c r="I65" s="11">
        <v>2859</v>
      </c>
      <c r="J65" s="11">
        <v>18</v>
      </c>
      <c r="K65" s="11">
        <v>7</v>
      </c>
      <c r="L65" s="11">
        <v>25</v>
      </c>
      <c r="M65" s="11">
        <v>2713</v>
      </c>
      <c r="N65" s="11">
        <v>1687</v>
      </c>
      <c r="O65" s="11">
        <v>1172</v>
      </c>
      <c r="P65" s="11">
        <v>0</v>
      </c>
      <c r="Q65" s="10">
        <v>0.94893319342427418</v>
      </c>
      <c r="R65" s="10">
        <v>8.6685159500693477E-3</v>
      </c>
      <c r="S65" s="10">
        <v>0.99133148404993066</v>
      </c>
      <c r="T65" s="9" t="s">
        <v>97</v>
      </c>
      <c r="U65" s="8">
        <v>651.93669115075204</v>
      </c>
      <c r="V65" s="17">
        <v>4.6149003147953831</v>
      </c>
      <c r="W65" s="13">
        <v>98.66430963900261</v>
      </c>
    </row>
    <row r="66" spans="1:23" ht="15" thickBot="1" x14ac:dyDescent="0.35">
      <c r="A66" s="19">
        <v>44002</v>
      </c>
      <c r="B66" s="12" t="s">
        <v>24</v>
      </c>
      <c r="C66" s="25" t="s">
        <v>151</v>
      </c>
      <c r="D66" s="25">
        <f t="shared" ref="D66:D97" si="3">WEEKNUM(A66)</f>
        <v>25</v>
      </c>
      <c r="E66" s="25">
        <v>3</v>
      </c>
      <c r="F66" s="25">
        <f>SUMIFS(Base!C:C,Mes,'Trafico Diario'!C66,Semana_Mes,'Trafico Diario'!E66)</f>
        <v>16820</v>
      </c>
      <c r="G66" s="26">
        <f t="shared" si="1"/>
        <v>1.3912009512485137E-2</v>
      </c>
      <c r="H66" s="11">
        <v>234</v>
      </c>
      <c r="I66" s="11">
        <v>231</v>
      </c>
      <c r="J66" s="11">
        <v>1</v>
      </c>
      <c r="K66" s="11">
        <v>2</v>
      </c>
      <c r="L66" s="11">
        <v>3</v>
      </c>
      <c r="M66" s="11">
        <v>205</v>
      </c>
      <c r="N66" s="11">
        <v>136</v>
      </c>
      <c r="O66" s="11">
        <v>95</v>
      </c>
      <c r="P66" s="11">
        <v>0</v>
      </c>
      <c r="Q66" s="10">
        <v>0.88744588744588748</v>
      </c>
      <c r="R66" s="10">
        <v>1.282051282051282E-2</v>
      </c>
      <c r="S66" s="10">
        <v>0.98717948717948723</v>
      </c>
      <c r="T66" s="9" t="s">
        <v>96</v>
      </c>
      <c r="U66" s="8">
        <v>547.14285714285711</v>
      </c>
      <c r="V66" s="17">
        <v>27.346320346320347</v>
      </c>
      <c r="W66" s="13">
        <v>93.078651685393254</v>
      </c>
    </row>
    <row r="67" spans="1:23" ht="15" thickBot="1" x14ac:dyDescent="0.35">
      <c r="A67" s="22">
        <v>44005</v>
      </c>
      <c r="B67" s="12" t="s">
        <v>16</v>
      </c>
      <c r="C67" s="25" t="s">
        <v>151</v>
      </c>
      <c r="D67" s="25">
        <f t="shared" si="3"/>
        <v>26</v>
      </c>
      <c r="E67" s="25">
        <v>4</v>
      </c>
      <c r="F67" s="25">
        <f>SUMIFS(Base!C:C,Mes,'Trafico Diario'!C67,Semana_Mes,'Trafico Diario'!E67)</f>
        <v>25383</v>
      </c>
      <c r="G67" s="26">
        <f t="shared" ref="G67:G130" si="4">+H67/F67</f>
        <v>0.16061931213804514</v>
      </c>
      <c r="H67" s="11">
        <v>4077</v>
      </c>
      <c r="I67" s="11">
        <v>3690</v>
      </c>
      <c r="J67" s="11">
        <v>57</v>
      </c>
      <c r="K67" s="11">
        <v>330</v>
      </c>
      <c r="L67" s="11">
        <v>387</v>
      </c>
      <c r="M67" s="11">
        <v>1796</v>
      </c>
      <c r="N67" s="11">
        <v>2203</v>
      </c>
      <c r="O67" s="11">
        <v>1487</v>
      </c>
      <c r="P67" s="11">
        <v>0</v>
      </c>
      <c r="Q67" s="10">
        <v>0.48672086720867208</v>
      </c>
      <c r="R67" s="10">
        <v>9.4922737306843266E-2</v>
      </c>
      <c r="S67" s="10">
        <v>0.90507726269315669</v>
      </c>
      <c r="T67" s="9" t="s">
        <v>82</v>
      </c>
      <c r="U67" s="8">
        <v>679.83658536585369</v>
      </c>
      <c r="V67" s="17">
        <v>102.09241192411925</v>
      </c>
      <c r="W67" s="13">
        <v>101.96624698633806</v>
      </c>
    </row>
    <row r="68" spans="1:23" ht="15" thickBot="1" x14ac:dyDescent="0.35">
      <c r="A68" s="22">
        <v>44006</v>
      </c>
      <c r="B68" s="12" t="s">
        <v>18</v>
      </c>
      <c r="C68" s="25" t="s">
        <v>151</v>
      </c>
      <c r="D68" s="25">
        <f t="shared" si="3"/>
        <v>26</v>
      </c>
      <c r="E68" s="25">
        <v>4</v>
      </c>
      <c r="F68" s="25">
        <f>SUMIFS(Base!C:C,Mes,'Trafico Diario'!C68,Semana_Mes,'Trafico Diario'!E68)</f>
        <v>25383</v>
      </c>
      <c r="G68" s="26">
        <f t="shared" si="4"/>
        <v>0.1859118307528661</v>
      </c>
      <c r="H68" s="11">
        <v>4719</v>
      </c>
      <c r="I68" s="11">
        <v>3883</v>
      </c>
      <c r="J68" s="11">
        <v>106</v>
      </c>
      <c r="K68" s="11">
        <v>730</v>
      </c>
      <c r="L68" s="11">
        <v>836</v>
      </c>
      <c r="M68" s="11">
        <v>1332</v>
      </c>
      <c r="N68" s="11">
        <v>2412</v>
      </c>
      <c r="O68" s="11">
        <v>1471</v>
      </c>
      <c r="P68" s="11">
        <v>0</v>
      </c>
      <c r="Q68" s="10">
        <v>0.34303373680144217</v>
      </c>
      <c r="R68" s="10">
        <v>0.17715617715617715</v>
      </c>
      <c r="S68" s="10">
        <v>0.82284382284382285</v>
      </c>
      <c r="T68" s="9" t="s">
        <v>86</v>
      </c>
      <c r="U68" s="8">
        <v>645.63868143188256</v>
      </c>
      <c r="V68" s="17">
        <v>183.40793201133144</v>
      </c>
      <c r="W68" s="13">
        <v>107.09128145114101</v>
      </c>
    </row>
    <row r="69" spans="1:23" ht="15" thickBot="1" x14ac:dyDescent="0.35">
      <c r="A69" s="22">
        <v>44007</v>
      </c>
      <c r="B69" s="12" t="s">
        <v>20</v>
      </c>
      <c r="C69" s="25" t="s">
        <v>151</v>
      </c>
      <c r="D69" s="25">
        <f t="shared" si="3"/>
        <v>26</v>
      </c>
      <c r="E69" s="25">
        <v>4</v>
      </c>
      <c r="F69" s="25">
        <f>SUMIFS(Base!C:C,Mes,'Trafico Diario'!C69,Semana_Mes,'Trafico Diario'!E69)</f>
        <v>25383</v>
      </c>
      <c r="G69" s="26">
        <f t="shared" si="4"/>
        <v>0.18082968916203759</v>
      </c>
      <c r="H69" s="11">
        <v>4590</v>
      </c>
      <c r="I69" s="11">
        <v>3676</v>
      </c>
      <c r="J69" s="11">
        <v>78</v>
      </c>
      <c r="K69" s="11">
        <v>836</v>
      </c>
      <c r="L69" s="11">
        <v>914</v>
      </c>
      <c r="M69" s="11">
        <v>1128</v>
      </c>
      <c r="N69" s="11">
        <v>2173</v>
      </c>
      <c r="O69" s="11">
        <v>1503</v>
      </c>
      <c r="P69" s="11">
        <v>0</v>
      </c>
      <c r="Q69" s="10">
        <v>0.30685527747551689</v>
      </c>
      <c r="R69" s="10">
        <v>0.1991285403050109</v>
      </c>
      <c r="S69" s="10">
        <v>0.80087145969498907</v>
      </c>
      <c r="T69" s="9" t="s">
        <v>95</v>
      </c>
      <c r="U69" s="8">
        <v>675.11099020674646</v>
      </c>
      <c r="V69" s="17">
        <v>226.85092491838955</v>
      </c>
      <c r="W69" s="13">
        <v>111.15829070117364</v>
      </c>
    </row>
    <row r="70" spans="1:23" ht="15" thickBot="1" x14ac:dyDescent="0.35">
      <c r="A70" s="22">
        <v>44008</v>
      </c>
      <c r="B70" s="12" t="s">
        <v>22</v>
      </c>
      <c r="C70" s="25" t="s">
        <v>151</v>
      </c>
      <c r="D70" s="25">
        <f t="shared" si="3"/>
        <v>26</v>
      </c>
      <c r="E70" s="25">
        <v>4</v>
      </c>
      <c r="F70" s="25">
        <f>SUMIFS(Base!C:C,Mes,'Trafico Diario'!C70,Semana_Mes,'Trafico Diario'!E70)</f>
        <v>25383</v>
      </c>
      <c r="G70" s="26">
        <f t="shared" si="4"/>
        <v>0.18157822164440768</v>
      </c>
      <c r="H70" s="11">
        <v>4609</v>
      </c>
      <c r="I70" s="11">
        <v>4129</v>
      </c>
      <c r="J70" s="11">
        <v>101</v>
      </c>
      <c r="K70" s="11">
        <v>379</v>
      </c>
      <c r="L70" s="11">
        <v>480</v>
      </c>
      <c r="M70" s="11">
        <v>1428</v>
      </c>
      <c r="N70" s="11">
        <v>2581</v>
      </c>
      <c r="O70" s="11">
        <v>1548</v>
      </c>
      <c r="P70" s="11">
        <v>0</v>
      </c>
      <c r="Q70" s="10">
        <v>0.34584645192540564</v>
      </c>
      <c r="R70" s="10">
        <v>0.10414406595790844</v>
      </c>
      <c r="S70" s="10">
        <v>0.89585593404209152</v>
      </c>
      <c r="T70" s="9" t="s">
        <v>94</v>
      </c>
      <c r="U70" s="8">
        <v>687.14289174134171</v>
      </c>
      <c r="V70" s="17">
        <v>116.30588520222814</v>
      </c>
      <c r="W70" s="13">
        <v>105.17316942811331</v>
      </c>
    </row>
    <row r="71" spans="1:23" ht="15" thickBot="1" x14ac:dyDescent="0.35">
      <c r="A71" s="22">
        <v>44009</v>
      </c>
      <c r="B71" s="12" t="s">
        <v>24</v>
      </c>
      <c r="C71" s="25" t="s">
        <v>151</v>
      </c>
      <c r="D71" s="25">
        <f t="shared" si="3"/>
        <v>26</v>
      </c>
      <c r="E71" s="25">
        <v>4</v>
      </c>
      <c r="F71" s="25">
        <f>SUMIFS(Base!C:C,Mes,'Trafico Diario'!C71,Semana_Mes,'Trafico Diario'!E71)</f>
        <v>25383</v>
      </c>
      <c r="G71" s="26">
        <f t="shared" si="4"/>
        <v>2.4150021668045543E-2</v>
      </c>
      <c r="H71" s="11">
        <v>613</v>
      </c>
      <c r="I71" s="11">
        <v>588</v>
      </c>
      <c r="J71" s="11">
        <v>8</v>
      </c>
      <c r="K71" s="11">
        <v>17</v>
      </c>
      <c r="L71" s="11">
        <v>25</v>
      </c>
      <c r="M71" s="11">
        <v>476</v>
      </c>
      <c r="N71" s="11">
        <v>357</v>
      </c>
      <c r="O71" s="11">
        <v>231</v>
      </c>
      <c r="P71" s="11">
        <v>0</v>
      </c>
      <c r="Q71" s="10">
        <v>0.80952380952380953</v>
      </c>
      <c r="R71" s="10">
        <v>4.0783034257748776E-2</v>
      </c>
      <c r="S71" s="10">
        <v>0.95921696574225124</v>
      </c>
      <c r="T71" s="9" t="s">
        <v>93</v>
      </c>
      <c r="U71" s="8">
        <v>722.70408163265301</v>
      </c>
      <c r="V71" s="17">
        <v>21.845238095238095</v>
      </c>
      <c r="W71" s="13">
        <v>112.19723865877712</v>
      </c>
    </row>
    <row r="72" spans="1:23" ht="15" thickBot="1" x14ac:dyDescent="0.35">
      <c r="A72" s="22">
        <v>44012</v>
      </c>
      <c r="B72" s="12" t="s">
        <v>16</v>
      </c>
      <c r="C72" s="25" t="s">
        <v>151</v>
      </c>
      <c r="D72" s="25">
        <f t="shared" si="3"/>
        <v>27</v>
      </c>
      <c r="E72" s="25">
        <v>4</v>
      </c>
      <c r="F72" s="25">
        <f>SUMIFS(Base!C:C,Mes,'Trafico Diario'!C72,Semana_Mes,'Trafico Diario'!E72)</f>
        <v>25383</v>
      </c>
      <c r="G72" s="26">
        <f t="shared" si="4"/>
        <v>0.26691092463459798</v>
      </c>
      <c r="H72" s="11">
        <v>6775</v>
      </c>
      <c r="I72" s="11">
        <v>4626</v>
      </c>
      <c r="J72" s="11">
        <v>219</v>
      </c>
      <c r="K72" s="11">
        <v>1930</v>
      </c>
      <c r="L72" s="11">
        <v>2149</v>
      </c>
      <c r="M72" s="11">
        <v>929</v>
      </c>
      <c r="N72" s="11">
        <v>2982</v>
      </c>
      <c r="O72" s="11">
        <v>1642</v>
      </c>
      <c r="P72" s="11">
        <v>0</v>
      </c>
      <c r="Q72" s="10">
        <v>0.2008214440121055</v>
      </c>
      <c r="R72" s="10">
        <v>0.31719557195571957</v>
      </c>
      <c r="S72" s="10">
        <v>0.68280442804428043</v>
      </c>
      <c r="T72" s="9" t="s">
        <v>79</v>
      </c>
      <c r="U72" s="8">
        <v>668.04455017301041</v>
      </c>
      <c r="V72" s="17">
        <v>367.12759515570934</v>
      </c>
      <c r="W72" s="13">
        <v>94.261804581580179</v>
      </c>
    </row>
    <row r="73" spans="1:23" ht="15" thickBot="1" x14ac:dyDescent="0.35">
      <c r="A73" s="19">
        <v>44013</v>
      </c>
      <c r="B73" s="12" t="s">
        <v>18</v>
      </c>
      <c r="C73" s="25" t="s">
        <v>150</v>
      </c>
      <c r="D73" s="25">
        <f t="shared" si="3"/>
        <v>27</v>
      </c>
      <c r="E73" s="25">
        <v>1</v>
      </c>
      <c r="F73" s="25">
        <f>SUMIFS(Base!C:C,Mes,'Trafico Diario'!C73,Semana_Mes,'Trafico Diario'!E73)</f>
        <v>30061</v>
      </c>
      <c r="G73" s="26">
        <f t="shared" si="4"/>
        <v>0.26818801769734874</v>
      </c>
      <c r="H73" s="11">
        <v>8062</v>
      </c>
      <c r="I73" s="11">
        <v>4356</v>
      </c>
      <c r="J73" s="11">
        <v>270</v>
      </c>
      <c r="K73" s="11">
        <v>3436</v>
      </c>
      <c r="L73" s="11">
        <v>3706</v>
      </c>
      <c r="M73" s="11">
        <v>623</v>
      </c>
      <c r="N73" s="11">
        <v>2943</v>
      </c>
      <c r="O73" s="11">
        <v>1413</v>
      </c>
      <c r="P73" s="11">
        <v>0</v>
      </c>
      <c r="Q73" s="10">
        <v>0.14302112029384756</v>
      </c>
      <c r="R73" s="10">
        <v>0.45968742247581246</v>
      </c>
      <c r="S73" s="10">
        <v>0.5403125775241876</v>
      </c>
      <c r="T73" s="9" t="s">
        <v>92</v>
      </c>
      <c r="U73" s="8">
        <v>680.45179063360877</v>
      </c>
      <c r="V73" s="17">
        <v>673.8822314049587</v>
      </c>
      <c r="W73" s="13">
        <v>98.494878048780492</v>
      </c>
    </row>
    <row r="74" spans="1:23" ht="15" thickBot="1" x14ac:dyDescent="0.35">
      <c r="A74" s="19">
        <v>44014</v>
      </c>
      <c r="B74" s="12" t="s">
        <v>20</v>
      </c>
      <c r="C74" s="25" t="s">
        <v>150</v>
      </c>
      <c r="D74" s="25">
        <f t="shared" si="3"/>
        <v>27</v>
      </c>
      <c r="E74" s="25">
        <v>1</v>
      </c>
      <c r="F74" s="25">
        <f>SUMIFS(Base!C:C,Mes,'Trafico Diario'!C74,Semana_Mes,'Trafico Diario'!E74)</f>
        <v>30061</v>
      </c>
      <c r="G74" s="26">
        <f t="shared" si="4"/>
        <v>0.32770034263663883</v>
      </c>
      <c r="H74" s="11">
        <v>9851</v>
      </c>
      <c r="I74" s="11">
        <v>4801</v>
      </c>
      <c r="J74" s="11">
        <v>457</v>
      </c>
      <c r="K74" s="11">
        <v>4593</v>
      </c>
      <c r="L74" s="11">
        <v>5050</v>
      </c>
      <c r="M74" s="11">
        <v>683</v>
      </c>
      <c r="N74" s="11">
        <v>3226</v>
      </c>
      <c r="O74" s="11">
        <v>1575</v>
      </c>
      <c r="P74" s="11">
        <v>0</v>
      </c>
      <c r="Q74" s="10">
        <v>0.14226202874401167</v>
      </c>
      <c r="R74" s="10">
        <v>0.51263831083138767</v>
      </c>
      <c r="S74" s="10">
        <v>0.48736168916861233</v>
      </c>
      <c r="T74" s="9" t="s">
        <v>87</v>
      </c>
      <c r="U74" s="8">
        <v>667.2657779629244</v>
      </c>
      <c r="V74" s="17">
        <v>766.28181628827326</v>
      </c>
      <c r="W74" s="13">
        <v>98.57693282636248</v>
      </c>
    </row>
    <row r="75" spans="1:23" ht="15" thickBot="1" x14ac:dyDescent="0.35">
      <c r="A75" s="19">
        <v>44015</v>
      </c>
      <c r="B75" s="12" t="s">
        <v>22</v>
      </c>
      <c r="C75" s="25" t="s">
        <v>150</v>
      </c>
      <c r="D75" s="25">
        <f t="shared" si="3"/>
        <v>27</v>
      </c>
      <c r="E75" s="25">
        <v>1</v>
      </c>
      <c r="F75" s="25">
        <f>SUMIFS(Base!C:C,Mes,'Trafico Diario'!C75,Semana_Mes,'Trafico Diario'!E75)</f>
        <v>30061</v>
      </c>
      <c r="G75" s="26">
        <f t="shared" si="4"/>
        <v>0.37979441801669939</v>
      </c>
      <c r="H75" s="11">
        <v>11417</v>
      </c>
      <c r="I75" s="11">
        <v>7062</v>
      </c>
      <c r="J75" s="11">
        <v>428</v>
      </c>
      <c r="K75" s="11">
        <v>3927</v>
      </c>
      <c r="L75" s="11">
        <v>4355</v>
      </c>
      <c r="M75" s="11">
        <v>574</v>
      </c>
      <c r="N75" s="11">
        <v>4831</v>
      </c>
      <c r="O75" s="11">
        <v>2231</v>
      </c>
      <c r="P75" s="11">
        <v>0</v>
      </c>
      <c r="Q75" s="10">
        <v>8.1280090625885024E-2</v>
      </c>
      <c r="R75" s="10">
        <v>0.38144871682578613</v>
      </c>
      <c r="S75" s="10">
        <v>0.61855128317421393</v>
      </c>
      <c r="T75" s="9" t="s">
        <v>91</v>
      </c>
      <c r="U75" s="8">
        <v>670.78306428773715</v>
      </c>
      <c r="V75" s="17">
        <v>589.68819031435851</v>
      </c>
      <c r="W75" s="13">
        <v>105.11873521187353</v>
      </c>
    </row>
    <row r="76" spans="1:23" ht="15" thickBot="1" x14ac:dyDescent="0.35">
      <c r="A76" s="19">
        <v>44016</v>
      </c>
      <c r="B76" s="12" t="s">
        <v>24</v>
      </c>
      <c r="C76" s="25" t="s">
        <v>150</v>
      </c>
      <c r="D76" s="25">
        <f t="shared" si="3"/>
        <v>27</v>
      </c>
      <c r="E76" s="25">
        <v>1</v>
      </c>
      <c r="F76" s="25">
        <f>SUMIFS(Base!C:C,Mes,'Trafico Diario'!C76,Semana_Mes,'Trafico Diario'!E76)</f>
        <v>30061</v>
      </c>
      <c r="G76" s="26">
        <f t="shared" si="4"/>
        <v>2.4317221649313065E-2</v>
      </c>
      <c r="H76" s="11">
        <v>731</v>
      </c>
      <c r="I76" s="11">
        <v>721</v>
      </c>
      <c r="J76" s="11">
        <v>4</v>
      </c>
      <c r="K76" s="11">
        <v>6</v>
      </c>
      <c r="L76" s="11">
        <v>10</v>
      </c>
      <c r="M76" s="11">
        <v>705</v>
      </c>
      <c r="N76" s="11">
        <v>462</v>
      </c>
      <c r="O76" s="11">
        <v>259</v>
      </c>
      <c r="P76" s="11">
        <v>0</v>
      </c>
      <c r="Q76" s="10">
        <v>0.97780859916782248</v>
      </c>
      <c r="R76" s="10">
        <v>1.3679890560875513E-2</v>
      </c>
      <c r="S76" s="10">
        <v>0.98632010943912451</v>
      </c>
      <c r="T76" s="9" t="s">
        <v>90</v>
      </c>
      <c r="U76" s="8">
        <v>724.33841886269067</v>
      </c>
      <c r="V76" s="17">
        <v>6.4909847434119277</v>
      </c>
      <c r="W76" s="13">
        <v>104.07738095238095</v>
      </c>
    </row>
    <row r="77" spans="1:23" ht="15" thickBot="1" x14ac:dyDescent="0.35">
      <c r="A77" s="22">
        <v>44018</v>
      </c>
      <c r="B77" s="12" t="s">
        <v>26</v>
      </c>
      <c r="C77" s="25" t="s">
        <v>150</v>
      </c>
      <c r="D77" s="25">
        <f t="shared" si="3"/>
        <v>28</v>
      </c>
      <c r="E77" s="25">
        <v>2</v>
      </c>
      <c r="F77" s="25">
        <f>SUMIFS(Base!C:C,Mes,'Trafico Diario'!C77,Semana_Mes,'Trafico Diario'!E77)</f>
        <v>18287</v>
      </c>
      <c r="G77" s="26">
        <f t="shared" si="4"/>
        <v>0.25356810849237166</v>
      </c>
      <c r="H77" s="11">
        <v>4637</v>
      </c>
      <c r="I77" s="11">
        <v>3783</v>
      </c>
      <c r="J77" s="11">
        <v>102</v>
      </c>
      <c r="K77" s="11">
        <v>752</v>
      </c>
      <c r="L77" s="11">
        <v>854</v>
      </c>
      <c r="M77" s="11">
        <v>1509</v>
      </c>
      <c r="N77" s="11">
        <v>2675</v>
      </c>
      <c r="O77" s="11">
        <v>1108</v>
      </c>
      <c r="P77" s="11">
        <v>0</v>
      </c>
      <c r="Q77" s="10">
        <v>0.39888977002379067</v>
      </c>
      <c r="R77" s="10">
        <v>0.18417080008626266</v>
      </c>
      <c r="S77" s="10">
        <v>0.81582919991373737</v>
      </c>
      <c r="T77" s="9" t="s">
        <v>89</v>
      </c>
      <c r="U77" s="8">
        <v>607.67248215701829</v>
      </c>
      <c r="V77" s="17">
        <v>265.17842981760509</v>
      </c>
      <c r="W77" s="13">
        <v>102.99110122358175</v>
      </c>
    </row>
    <row r="78" spans="1:23" ht="15" thickBot="1" x14ac:dyDescent="0.35">
      <c r="A78" s="22">
        <v>44019</v>
      </c>
      <c r="B78" s="12" t="s">
        <v>16</v>
      </c>
      <c r="C78" s="25" t="s">
        <v>150</v>
      </c>
      <c r="D78" s="25">
        <f t="shared" si="3"/>
        <v>28</v>
      </c>
      <c r="E78" s="25">
        <v>2</v>
      </c>
      <c r="F78" s="25">
        <f>SUMIFS(Base!C:C,Mes,'Trafico Diario'!C78,Semana_Mes,'Trafico Diario'!E78)</f>
        <v>18287</v>
      </c>
      <c r="G78" s="26">
        <f t="shared" si="4"/>
        <v>0.27609777437523925</v>
      </c>
      <c r="H78" s="11">
        <v>5049</v>
      </c>
      <c r="I78" s="11">
        <v>4478</v>
      </c>
      <c r="J78" s="11">
        <v>118</v>
      </c>
      <c r="K78" s="11">
        <v>453</v>
      </c>
      <c r="L78" s="11">
        <v>571</v>
      </c>
      <c r="M78" s="11">
        <v>1376</v>
      </c>
      <c r="N78" s="11">
        <v>3138</v>
      </c>
      <c r="O78" s="11">
        <v>1340</v>
      </c>
      <c r="P78" s="11">
        <v>0</v>
      </c>
      <c r="Q78" s="10">
        <v>0.30728003573023671</v>
      </c>
      <c r="R78" s="10">
        <v>0.11309170132699545</v>
      </c>
      <c r="S78" s="10">
        <v>0.88690829867300458</v>
      </c>
      <c r="T78" s="9" t="s">
        <v>88</v>
      </c>
      <c r="U78" s="8">
        <v>642.17463153193387</v>
      </c>
      <c r="V78" s="17">
        <v>139.64962036623493</v>
      </c>
      <c r="W78" s="13">
        <v>105.0220207253886</v>
      </c>
    </row>
    <row r="79" spans="1:23" ht="15" thickBot="1" x14ac:dyDescent="0.35">
      <c r="A79" s="22">
        <v>44020</v>
      </c>
      <c r="B79" s="12" t="s">
        <v>18</v>
      </c>
      <c r="C79" s="25" t="s">
        <v>150</v>
      </c>
      <c r="D79" s="25">
        <f t="shared" si="3"/>
        <v>28</v>
      </c>
      <c r="E79" s="25">
        <v>2</v>
      </c>
      <c r="F79" s="25">
        <f>SUMIFS(Base!C:C,Mes,'Trafico Diario'!C79,Semana_Mes,'Trafico Diario'!E79)</f>
        <v>18287</v>
      </c>
      <c r="G79" s="26">
        <f t="shared" si="4"/>
        <v>0.18231530595505002</v>
      </c>
      <c r="H79" s="11">
        <v>3334</v>
      </c>
      <c r="I79" s="11">
        <v>2772</v>
      </c>
      <c r="J79" s="11">
        <v>53</v>
      </c>
      <c r="K79" s="11">
        <v>509</v>
      </c>
      <c r="L79" s="11">
        <v>562</v>
      </c>
      <c r="M79" s="11">
        <v>915</v>
      </c>
      <c r="N79" s="11">
        <v>1814</v>
      </c>
      <c r="O79" s="11">
        <v>958</v>
      </c>
      <c r="P79" s="11">
        <v>0</v>
      </c>
      <c r="Q79" s="10">
        <v>0.33008658008658009</v>
      </c>
      <c r="R79" s="10">
        <v>0.16856628674265148</v>
      </c>
      <c r="S79" s="10">
        <v>0.83143371325734849</v>
      </c>
      <c r="T79" s="9" t="s">
        <v>87</v>
      </c>
      <c r="U79" s="8">
        <v>667.33369408369413</v>
      </c>
      <c r="V79" s="17">
        <v>266.16738816738814</v>
      </c>
      <c r="W79" s="13">
        <v>101.3140703517588</v>
      </c>
    </row>
    <row r="80" spans="1:23" ht="15" thickBot="1" x14ac:dyDescent="0.35">
      <c r="A80" s="22">
        <v>44021</v>
      </c>
      <c r="B80" s="12" t="s">
        <v>20</v>
      </c>
      <c r="C80" s="25" t="s">
        <v>150</v>
      </c>
      <c r="D80" s="25">
        <f t="shared" si="3"/>
        <v>28</v>
      </c>
      <c r="E80" s="25">
        <v>2</v>
      </c>
      <c r="F80" s="25">
        <f>SUMIFS(Base!C:C,Mes,'Trafico Diario'!C80,Semana_Mes,'Trafico Diario'!E80)</f>
        <v>18287</v>
      </c>
      <c r="G80" s="26">
        <f t="shared" si="4"/>
        <v>0.14955979657680318</v>
      </c>
      <c r="H80" s="11">
        <v>2735</v>
      </c>
      <c r="I80" s="11">
        <v>2654</v>
      </c>
      <c r="J80" s="11">
        <v>28</v>
      </c>
      <c r="K80" s="11">
        <v>53</v>
      </c>
      <c r="L80" s="11">
        <v>81</v>
      </c>
      <c r="M80" s="11">
        <v>1982</v>
      </c>
      <c r="N80" s="11">
        <v>1637</v>
      </c>
      <c r="O80" s="11">
        <v>1017</v>
      </c>
      <c r="P80" s="11">
        <v>0</v>
      </c>
      <c r="Q80" s="10">
        <v>0.74679728711379045</v>
      </c>
      <c r="R80" s="10">
        <v>2.9616087751371114E-2</v>
      </c>
      <c r="S80" s="10">
        <v>0.97038391224862885</v>
      </c>
      <c r="T80" s="9" t="s">
        <v>86</v>
      </c>
      <c r="U80" s="8">
        <v>645.94536548605879</v>
      </c>
      <c r="V80" s="17">
        <v>33.132629992464203</v>
      </c>
      <c r="W80" s="13">
        <v>93.136032757051865</v>
      </c>
    </row>
    <row r="81" spans="1:23" ht="15" thickBot="1" x14ac:dyDescent="0.35">
      <c r="A81" s="22">
        <v>44022</v>
      </c>
      <c r="B81" s="12" t="s">
        <v>22</v>
      </c>
      <c r="C81" s="25" t="s">
        <v>150</v>
      </c>
      <c r="D81" s="25">
        <f t="shared" si="3"/>
        <v>28</v>
      </c>
      <c r="E81" s="25">
        <v>2</v>
      </c>
      <c r="F81" s="25">
        <f>SUMIFS(Base!C:C,Mes,'Trafico Diario'!C81,Semana_Mes,'Trafico Diario'!E81)</f>
        <v>18287</v>
      </c>
      <c r="G81" s="26">
        <f t="shared" si="4"/>
        <v>0.12517088642204846</v>
      </c>
      <c r="H81" s="11">
        <v>2289</v>
      </c>
      <c r="I81" s="11">
        <v>2261</v>
      </c>
      <c r="J81" s="11">
        <v>16</v>
      </c>
      <c r="K81" s="11">
        <v>12</v>
      </c>
      <c r="L81" s="11">
        <v>28</v>
      </c>
      <c r="M81" s="11">
        <v>2070</v>
      </c>
      <c r="N81" s="11">
        <v>1410</v>
      </c>
      <c r="O81" s="11">
        <v>851</v>
      </c>
      <c r="P81" s="11">
        <v>0</v>
      </c>
      <c r="Q81" s="10">
        <v>0.91552410437859355</v>
      </c>
      <c r="R81" s="10">
        <v>1.2232415902140673E-2</v>
      </c>
      <c r="S81" s="10">
        <v>0.98776758409785936</v>
      </c>
      <c r="T81" s="9" t="s">
        <v>85</v>
      </c>
      <c r="U81" s="8">
        <v>598.39672711189735</v>
      </c>
      <c r="V81" s="17">
        <v>9.7390535161432989</v>
      </c>
      <c r="W81" s="13">
        <v>92.3125</v>
      </c>
    </row>
    <row r="82" spans="1:23" ht="15" thickBot="1" x14ac:dyDescent="0.35">
      <c r="A82" s="22">
        <v>44023</v>
      </c>
      <c r="B82" s="12" t="s">
        <v>24</v>
      </c>
      <c r="C82" s="25" t="s">
        <v>150</v>
      </c>
      <c r="D82" s="25">
        <f t="shared" si="3"/>
        <v>28</v>
      </c>
      <c r="E82" s="25">
        <v>2</v>
      </c>
      <c r="F82" s="25">
        <f>SUMIFS(Base!C:C,Mes,'Trafico Diario'!C82,Semana_Mes,'Trafico Diario'!E82)</f>
        <v>18287</v>
      </c>
      <c r="G82" s="26">
        <f t="shared" si="4"/>
        <v>1.328812817848745E-2</v>
      </c>
      <c r="H82" s="11">
        <v>243</v>
      </c>
      <c r="I82" s="11">
        <v>243</v>
      </c>
      <c r="J82" s="11">
        <v>0</v>
      </c>
      <c r="K82" s="11">
        <v>0</v>
      </c>
      <c r="L82" s="11">
        <v>0</v>
      </c>
      <c r="M82" s="11">
        <v>242</v>
      </c>
      <c r="N82" s="11">
        <v>150</v>
      </c>
      <c r="O82" s="11">
        <v>93</v>
      </c>
      <c r="P82" s="11">
        <v>0</v>
      </c>
      <c r="Q82" s="10">
        <v>0.99588477366255146</v>
      </c>
      <c r="R82" s="10">
        <v>0</v>
      </c>
      <c r="S82" s="10">
        <v>1</v>
      </c>
      <c r="T82" s="9" t="s">
        <v>84</v>
      </c>
      <c r="U82" s="8">
        <v>757.47325102880654</v>
      </c>
      <c r="V82" s="17">
        <v>2.3168724279835393</v>
      </c>
      <c r="W82" s="13">
        <v>100.6024844720497</v>
      </c>
    </row>
    <row r="83" spans="1:23" ht="15" thickBot="1" x14ac:dyDescent="0.35">
      <c r="A83" s="19">
        <v>44025</v>
      </c>
      <c r="B83" s="12" t="s">
        <v>26</v>
      </c>
      <c r="C83" s="25" t="s">
        <v>150</v>
      </c>
      <c r="D83" s="25">
        <f t="shared" si="3"/>
        <v>29</v>
      </c>
      <c r="E83" s="25">
        <v>3</v>
      </c>
      <c r="F83" s="25">
        <f>SUMIFS(Base!C:C,Mes,'Trafico Diario'!C83,Semana_Mes,'Trafico Diario'!E83)</f>
        <v>13918</v>
      </c>
      <c r="G83" s="26">
        <f t="shared" si="4"/>
        <v>0.23782152608133353</v>
      </c>
      <c r="H83" s="11">
        <v>3310</v>
      </c>
      <c r="I83" s="11">
        <v>2558</v>
      </c>
      <c r="J83" s="11">
        <v>81</v>
      </c>
      <c r="K83" s="11">
        <v>671</v>
      </c>
      <c r="L83" s="11">
        <v>752</v>
      </c>
      <c r="M83" s="11">
        <v>534</v>
      </c>
      <c r="N83" s="11">
        <v>1761</v>
      </c>
      <c r="O83" s="11">
        <v>797</v>
      </c>
      <c r="P83" s="11">
        <v>0</v>
      </c>
      <c r="Q83" s="10">
        <v>0.20875684128225175</v>
      </c>
      <c r="R83" s="10">
        <v>0.22719033232628399</v>
      </c>
      <c r="S83" s="10">
        <v>0.77280966767371606</v>
      </c>
      <c r="T83" s="9" t="s">
        <v>72</v>
      </c>
      <c r="U83" s="8">
        <v>630.41360437842059</v>
      </c>
      <c r="V83" s="17">
        <v>331.19311962470681</v>
      </c>
      <c r="W83" s="13">
        <v>105.04380341880342</v>
      </c>
    </row>
    <row r="84" spans="1:23" ht="15" thickBot="1" x14ac:dyDescent="0.35">
      <c r="A84" s="19">
        <v>44026</v>
      </c>
      <c r="B84" s="12" t="s">
        <v>16</v>
      </c>
      <c r="C84" s="25" t="s">
        <v>150</v>
      </c>
      <c r="D84" s="25">
        <f t="shared" si="3"/>
        <v>29</v>
      </c>
      <c r="E84" s="25">
        <v>3</v>
      </c>
      <c r="F84" s="25">
        <f>SUMIFS(Base!C:C,Mes,'Trafico Diario'!C84,Semana_Mes,'Trafico Diario'!E84)</f>
        <v>13918</v>
      </c>
      <c r="G84" s="26">
        <f t="shared" si="4"/>
        <v>0.20793217416295445</v>
      </c>
      <c r="H84" s="11">
        <v>2894</v>
      </c>
      <c r="I84" s="11">
        <v>2748</v>
      </c>
      <c r="J84" s="11">
        <v>35</v>
      </c>
      <c r="K84" s="11">
        <v>111</v>
      </c>
      <c r="L84" s="11">
        <v>146</v>
      </c>
      <c r="M84" s="11">
        <v>1761</v>
      </c>
      <c r="N84" s="11">
        <v>1899</v>
      </c>
      <c r="O84" s="11">
        <v>849</v>
      </c>
      <c r="P84" s="11">
        <v>0</v>
      </c>
      <c r="Q84" s="10">
        <v>0.64082969432314407</v>
      </c>
      <c r="R84" s="10">
        <v>5.0449205252246027E-2</v>
      </c>
      <c r="S84" s="10">
        <v>0.94955079474775395</v>
      </c>
      <c r="T84" s="9" t="s">
        <v>83</v>
      </c>
      <c r="U84" s="8">
        <v>650.00836972343518</v>
      </c>
      <c r="V84" s="17">
        <v>58.371542940320232</v>
      </c>
      <c r="W84" s="13">
        <v>112.26758409785933</v>
      </c>
    </row>
    <row r="85" spans="1:23" ht="15" thickBot="1" x14ac:dyDescent="0.35">
      <c r="A85" s="19">
        <v>44027</v>
      </c>
      <c r="B85" s="12" t="s">
        <v>18</v>
      </c>
      <c r="C85" s="25" t="s">
        <v>150</v>
      </c>
      <c r="D85" s="25">
        <f t="shared" si="3"/>
        <v>29</v>
      </c>
      <c r="E85" s="25">
        <v>3</v>
      </c>
      <c r="F85" s="25">
        <f>SUMIFS(Base!C:C,Mes,'Trafico Diario'!C85,Semana_Mes,'Trafico Diario'!E85)</f>
        <v>13918</v>
      </c>
      <c r="G85" s="26">
        <f t="shared" si="4"/>
        <v>0.19349044402931456</v>
      </c>
      <c r="H85" s="11">
        <v>2693</v>
      </c>
      <c r="I85" s="11">
        <v>2621</v>
      </c>
      <c r="J85" s="11">
        <v>30</v>
      </c>
      <c r="K85" s="11">
        <v>42</v>
      </c>
      <c r="L85" s="11">
        <v>72</v>
      </c>
      <c r="M85" s="11">
        <v>2239</v>
      </c>
      <c r="N85" s="11">
        <v>1788</v>
      </c>
      <c r="O85" s="11">
        <v>833</v>
      </c>
      <c r="P85" s="11">
        <v>0</v>
      </c>
      <c r="Q85" s="10">
        <v>0.85425410148798164</v>
      </c>
      <c r="R85" s="10">
        <v>2.6735982176011884E-2</v>
      </c>
      <c r="S85" s="10">
        <v>0.97326401782398808</v>
      </c>
      <c r="T85" s="9" t="s">
        <v>82</v>
      </c>
      <c r="U85" s="8">
        <v>679.72338801983972</v>
      </c>
      <c r="V85" s="17">
        <v>15.296833269744372</v>
      </c>
      <c r="W85" s="13">
        <v>98.214398318444566</v>
      </c>
    </row>
    <row r="86" spans="1:23" ht="15" thickBot="1" x14ac:dyDescent="0.35">
      <c r="A86" s="19">
        <v>44028</v>
      </c>
      <c r="B86" s="12" t="s">
        <v>20</v>
      </c>
      <c r="C86" s="25" t="s">
        <v>150</v>
      </c>
      <c r="D86" s="25">
        <f t="shared" si="3"/>
        <v>29</v>
      </c>
      <c r="E86" s="25">
        <v>3</v>
      </c>
      <c r="F86" s="25">
        <f>SUMIFS(Base!C:C,Mes,'Trafico Diario'!C86,Semana_Mes,'Trafico Diario'!E86)</f>
        <v>13918</v>
      </c>
      <c r="G86" s="26">
        <f t="shared" si="4"/>
        <v>0.18041385256502371</v>
      </c>
      <c r="H86" s="11">
        <v>2511</v>
      </c>
      <c r="I86" s="11">
        <v>2480</v>
      </c>
      <c r="J86" s="11">
        <v>20</v>
      </c>
      <c r="K86" s="11">
        <v>11</v>
      </c>
      <c r="L86" s="11">
        <v>31</v>
      </c>
      <c r="M86" s="11">
        <v>2363</v>
      </c>
      <c r="N86" s="11">
        <v>1635</v>
      </c>
      <c r="O86" s="11">
        <v>845</v>
      </c>
      <c r="P86" s="11">
        <v>0</v>
      </c>
      <c r="Q86" s="10">
        <v>0.95282258064516134</v>
      </c>
      <c r="R86" s="10">
        <v>1.2345679012345678E-2</v>
      </c>
      <c r="S86" s="10">
        <v>0.98765432098765427</v>
      </c>
      <c r="T86" s="9" t="s">
        <v>76</v>
      </c>
      <c r="U86" s="8">
        <v>683.41774193548383</v>
      </c>
      <c r="V86" s="17">
        <v>4.9854838709677418</v>
      </c>
      <c r="W86" s="13">
        <v>105.3933236574746</v>
      </c>
    </row>
    <row r="87" spans="1:23" ht="15" thickBot="1" x14ac:dyDescent="0.35">
      <c r="A87" s="19">
        <v>44029</v>
      </c>
      <c r="B87" s="12" t="s">
        <v>22</v>
      </c>
      <c r="C87" s="25" t="s">
        <v>150</v>
      </c>
      <c r="D87" s="25">
        <f t="shared" si="3"/>
        <v>29</v>
      </c>
      <c r="E87" s="25">
        <v>3</v>
      </c>
      <c r="F87" s="25">
        <f>SUMIFS(Base!C:C,Mes,'Trafico Diario'!C87,Semana_Mes,'Trafico Diario'!E87)</f>
        <v>13918</v>
      </c>
      <c r="G87" s="26">
        <f t="shared" si="4"/>
        <v>0.16237965224888634</v>
      </c>
      <c r="H87" s="11">
        <v>2260</v>
      </c>
      <c r="I87" s="11">
        <v>2224</v>
      </c>
      <c r="J87" s="11">
        <v>15</v>
      </c>
      <c r="K87" s="11">
        <v>21</v>
      </c>
      <c r="L87" s="11">
        <v>36</v>
      </c>
      <c r="M87" s="11">
        <v>2034</v>
      </c>
      <c r="N87" s="11">
        <v>1489</v>
      </c>
      <c r="O87" s="11">
        <v>735</v>
      </c>
      <c r="P87" s="11">
        <v>0</v>
      </c>
      <c r="Q87" s="10">
        <v>0.91456834532374098</v>
      </c>
      <c r="R87" s="10">
        <v>1.5929203539823009E-2</v>
      </c>
      <c r="S87" s="10">
        <v>0.98407079646017703</v>
      </c>
      <c r="T87" s="9" t="s">
        <v>81</v>
      </c>
      <c r="U87" s="8">
        <v>664.3439748201439</v>
      </c>
      <c r="V87" s="17">
        <v>8.865107913669064</v>
      </c>
      <c r="W87" s="13">
        <v>107.4974533106961</v>
      </c>
    </row>
    <row r="88" spans="1:23" ht="15" thickBot="1" x14ac:dyDescent="0.35">
      <c r="A88" s="19">
        <v>44030</v>
      </c>
      <c r="B88" s="12" t="s">
        <v>24</v>
      </c>
      <c r="C88" s="25" t="s">
        <v>150</v>
      </c>
      <c r="D88" s="25">
        <f t="shared" si="3"/>
        <v>29</v>
      </c>
      <c r="E88" s="25">
        <v>3</v>
      </c>
      <c r="F88" s="25">
        <f>SUMIFS(Base!C:C,Mes,'Trafico Diario'!C88,Semana_Mes,'Trafico Diario'!E88)</f>
        <v>13918</v>
      </c>
      <c r="G88" s="26">
        <f t="shared" si="4"/>
        <v>1.7962350912487428E-2</v>
      </c>
      <c r="H88" s="11">
        <v>250</v>
      </c>
      <c r="I88" s="11">
        <v>250</v>
      </c>
      <c r="J88" s="11">
        <v>0</v>
      </c>
      <c r="K88" s="11">
        <v>0</v>
      </c>
      <c r="L88" s="11">
        <v>0</v>
      </c>
      <c r="M88" s="11">
        <v>248</v>
      </c>
      <c r="N88" s="11">
        <v>163</v>
      </c>
      <c r="O88" s="11">
        <v>87</v>
      </c>
      <c r="P88" s="11">
        <v>0</v>
      </c>
      <c r="Q88" s="10">
        <v>0.99199999999999999</v>
      </c>
      <c r="R88" s="10">
        <v>0</v>
      </c>
      <c r="S88" s="10">
        <v>1</v>
      </c>
      <c r="T88" s="9" t="s">
        <v>80</v>
      </c>
      <c r="U88" s="8">
        <v>603.1</v>
      </c>
      <c r="V88" s="17">
        <v>2.024</v>
      </c>
      <c r="W88" s="13">
        <v>91.17647058823529</v>
      </c>
    </row>
    <row r="89" spans="1:23" ht="15" thickBot="1" x14ac:dyDescent="0.35">
      <c r="A89" s="22">
        <v>44033</v>
      </c>
      <c r="B89" s="12" t="s">
        <v>16</v>
      </c>
      <c r="C89" s="25" t="s">
        <v>150</v>
      </c>
      <c r="D89" s="25">
        <f t="shared" si="3"/>
        <v>30</v>
      </c>
      <c r="E89" s="25">
        <v>4</v>
      </c>
      <c r="F89" s="25">
        <f>SUMIFS(Base!C:C,Mes,'Trafico Diario'!C89,Semana_Mes,'Trafico Diario'!E89)</f>
        <v>10208</v>
      </c>
      <c r="G89" s="26">
        <f t="shared" si="4"/>
        <v>0.28007445141065829</v>
      </c>
      <c r="H89" s="11">
        <v>2859</v>
      </c>
      <c r="I89" s="11">
        <v>2804</v>
      </c>
      <c r="J89" s="11">
        <v>22</v>
      </c>
      <c r="K89" s="11">
        <v>33</v>
      </c>
      <c r="L89" s="11">
        <v>55</v>
      </c>
      <c r="M89" s="11">
        <v>2460</v>
      </c>
      <c r="N89" s="11">
        <v>1900</v>
      </c>
      <c r="O89" s="11">
        <v>904</v>
      </c>
      <c r="P89" s="11">
        <v>0</v>
      </c>
      <c r="Q89" s="10">
        <v>0.87731811697574891</v>
      </c>
      <c r="R89" s="10">
        <v>1.9237495627841904E-2</v>
      </c>
      <c r="S89" s="10">
        <v>0.98076250437215806</v>
      </c>
      <c r="T89" s="9" t="s">
        <v>79</v>
      </c>
      <c r="U89" s="8">
        <v>668.09736091298146</v>
      </c>
      <c r="V89" s="17">
        <v>11.54885877318117</v>
      </c>
      <c r="W89" s="13">
        <v>102.65162084530159</v>
      </c>
    </row>
    <row r="90" spans="1:23" ht="15" thickBot="1" x14ac:dyDescent="0.35">
      <c r="A90" s="22">
        <v>44034</v>
      </c>
      <c r="B90" s="12" t="s">
        <v>18</v>
      </c>
      <c r="C90" s="25" t="s">
        <v>150</v>
      </c>
      <c r="D90" s="25">
        <f t="shared" si="3"/>
        <v>30</v>
      </c>
      <c r="E90" s="25">
        <v>4</v>
      </c>
      <c r="F90" s="25">
        <f>SUMIFS(Base!C:C,Mes,'Trafico Diario'!C90,Semana_Mes,'Trafico Diario'!E90)</f>
        <v>10208</v>
      </c>
      <c r="G90" s="26">
        <f t="shared" si="4"/>
        <v>0.2757641065830721</v>
      </c>
      <c r="H90" s="11">
        <v>2815</v>
      </c>
      <c r="I90" s="11">
        <v>2746</v>
      </c>
      <c r="J90" s="11">
        <v>33</v>
      </c>
      <c r="K90" s="11">
        <v>36</v>
      </c>
      <c r="L90" s="11">
        <v>69</v>
      </c>
      <c r="M90" s="11">
        <v>2294</v>
      </c>
      <c r="N90" s="11">
        <v>1940</v>
      </c>
      <c r="O90" s="11">
        <v>806</v>
      </c>
      <c r="P90" s="11">
        <v>0</v>
      </c>
      <c r="Q90" s="10">
        <v>0.83539694100509831</v>
      </c>
      <c r="R90" s="10">
        <v>2.4511545293072826E-2</v>
      </c>
      <c r="S90" s="10">
        <v>0.97548845470692713</v>
      </c>
      <c r="T90" s="9" t="s">
        <v>78</v>
      </c>
      <c r="U90" s="8">
        <v>654.06627822286964</v>
      </c>
      <c r="V90" s="17">
        <v>14.550254916241807</v>
      </c>
      <c r="W90" s="13">
        <v>101.34197130957889</v>
      </c>
    </row>
    <row r="91" spans="1:23" ht="15" thickBot="1" x14ac:dyDescent="0.35">
      <c r="A91" s="22">
        <v>44035</v>
      </c>
      <c r="B91" s="12" t="s">
        <v>20</v>
      </c>
      <c r="C91" s="25" t="s">
        <v>150</v>
      </c>
      <c r="D91" s="25">
        <f t="shared" si="3"/>
        <v>30</v>
      </c>
      <c r="E91" s="25">
        <v>4</v>
      </c>
      <c r="F91" s="25">
        <f>SUMIFS(Base!C:C,Mes,'Trafico Diario'!C91,Semana_Mes,'Trafico Diario'!E91)</f>
        <v>10208</v>
      </c>
      <c r="G91" s="26">
        <f t="shared" si="4"/>
        <v>0.21414576802507837</v>
      </c>
      <c r="H91" s="11">
        <v>2186</v>
      </c>
      <c r="I91" s="11">
        <v>2147</v>
      </c>
      <c r="J91" s="11">
        <v>19</v>
      </c>
      <c r="K91" s="11">
        <v>20</v>
      </c>
      <c r="L91" s="11">
        <v>39</v>
      </c>
      <c r="M91" s="11">
        <v>2067</v>
      </c>
      <c r="N91" s="11">
        <v>1370</v>
      </c>
      <c r="O91" s="11">
        <v>777</v>
      </c>
      <c r="P91" s="11">
        <v>0</v>
      </c>
      <c r="Q91" s="10">
        <v>0.9627387051700047</v>
      </c>
      <c r="R91" s="10">
        <v>1.7840805123513267E-2</v>
      </c>
      <c r="S91" s="10">
        <v>0.98215919487648673</v>
      </c>
      <c r="T91" s="9" t="s">
        <v>77</v>
      </c>
      <c r="U91" s="8">
        <v>662.41872380065206</v>
      </c>
      <c r="V91" s="17">
        <v>5.1024685607824871</v>
      </c>
      <c r="W91" s="13">
        <v>93.8551010349926</v>
      </c>
    </row>
    <row r="92" spans="1:23" ht="15" thickBot="1" x14ac:dyDescent="0.35">
      <c r="A92" s="22">
        <v>44036</v>
      </c>
      <c r="B92" s="12" t="s">
        <v>22</v>
      </c>
      <c r="C92" s="25" t="s">
        <v>150</v>
      </c>
      <c r="D92" s="25">
        <f t="shared" si="3"/>
        <v>30</v>
      </c>
      <c r="E92" s="25">
        <v>4</v>
      </c>
      <c r="F92" s="25">
        <f>SUMIFS(Base!C:C,Mes,'Trafico Diario'!C92,Semana_Mes,'Trafico Diario'!E92)</f>
        <v>10208</v>
      </c>
      <c r="G92" s="26">
        <f t="shared" si="4"/>
        <v>0.21786833855799373</v>
      </c>
      <c r="H92" s="11">
        <v>2224</v>
      </c>
      <c r="I92" s="11">
        <v>2205</v>
      </c>
      <c r="J92" s="11">
        <v>11</v>
      </c>
      <c r="K92" s="11">
        <v>8</v>
      </c>
      <c r="L92" s="11">
        <v>19</v>
      </c>
      <c r="M92" s="11">
        <v>2101</v>
      </c>
      <c r="N92" s="11">
        <v>1466</v>
      </c>
      <c r="O92" s="11">
        <v>739</v>
      </c>
      <c r="P92" s="11">
        <v>0</v>
      </c>
      <c r="Q92" s="10">
        <v>0.95283446712018138</v>
      </c>
      <c r="R92" s="10">
        <v>8.5431654676258999E-3</v>
      </c>
      <c r="S92" s="10">
        <v>0.9914568345323741</v>
      </c>
      <c r="T92" s="9" t="s">
        <v>76</v>
      </c>
      <c r="U92" s="8">
        <v>683.51836734693882</v>
      </c>
      <c r="V92" s="17">
        <v>5.4548752834467118</v>
      </c>
      <c r="W92" s="13">
        <v>96.460414703110274</v>
      </c>
    </row>
    <row r="93" spans="1:23" ht="15" thickBot="1" x14ac:dyDescent="0.35">
      <c r="A93" s="22">
        <v>44037</v>
      </c>
      <c r="B93" s="12" t="s">
        <v>24</v>
      </c>
      <c r="C93" s="25" t="s">
        <v>150</v>
      </c>
      <c r="D93" s="25">
        <f t="shared" si="3"/>
        <v>30</v>
      </c>
      <c r="E93" s="25">
        <v>4</v>
      </c>
      <c r="F93" s="25">
        <f>SUMIFS(Base!C:C,Mes,'Trafico Diario'!C93,Semana_Mes,'Trafico Diario'!E93)</f>
        <v>10208</v>
      </c>
      <c r="G93" s="26">
        <f t="shared" si="4"/>
        <v>1.2147335423197491E-2</v>
      </c>
      <c r="H93" s="11">
        <v>124</v>
      </c>
      <c r="I93" s="11">
        <v>118</v>
      </c>
      <c r="J93" s="11">
        <v>1</v>
      </c>
      <c r="K93" s="11">
        <v>5</v>
      </c>
      <c r="L93" s="11">
        <v>6</v>
      </c>
      <c r="M93" s="11">
        <v>115</v>
      </c>
      <c r="N93" s="11">
        <v>68</v>
      </c>
      <c r="O93" s="11">
        <v>50</v>
      </c>
      <c r="P93" s="11">
        <v>0</v>
      </c>
      <c r="Q93" s="10">
        <v>0.97457627118644063</v>
      </c>
      <c r="R93" s="10">
        <v>4.8387096774193547E-2</v>
      </c>
      <c r="S93" s="10">
        <v>0.95161290322580649</v>
      </c>
      <c r="T93" s="9" t="s">
        <v>75</v>
      </c>
      <c r="U93" s="8">
        <v>741.61864406779659</v>
      </c>
      <c r="V93" s="17">
        <v>4.8305084745762716</v>
      </c>
      <c r="W93" s="13">
        <v>106.73584905660377</v>
      </c>
    </row>
    <row r="94" spans="1:23" ht="15" thickBot="1" x14ac:dyDescent="0.35">
      <c r="A94" s="19">
        <v>44039</v>
      </c>
      <c r="B94" s="12" t="s">
        <v>26</v>
      </c>
      <c r="C94" s="25" t="s">
        <v>150</v>
      </c>
      <c r="D94" s="25">
        <f t="shared" si="3"/>
        <v>31</v>
      </c>
      <c r="E94" s="25">
        <v>5</v>
      </c>
      <c r="F94" s="25">
        <f>SUMIFS(Base!C:C,Mes,'Trafico Diario'!C94,Semana_Mes,'Trafico Diario'!E94)</f>
        <v>10719</v>
      </c>
      <c r="G94" s="26">
        <f t="shared" si="4"/>
        <v>0.24834406194607705</v>
      </c>
      <c r="H94" s="11">
        <v>2662</v>
      </c>
      <c r="I94" s="11">
        <v>2582</v>
      </c>
      <c r="J94" s="11">
        <v>29</v>
      </c>
      <c r="K94" s="11">
        <v>51</v>
      </c>
      <c r="L94" s="11">
        <v>80</v>
      </c>
      <c r="M94" s="11">
        <v>2109</v>
      </c>
      <c r="N94" s="11">
        <v>1757</v>
      </c>
      <c r="O94" s="11">
        <v>825</v>
      </c>
      <c r="P94" s="11">
        <v>0</v>
      </c>
      <c r="Q94" s="10">
        <v>0.81680867544539115</v>
      </c>
      <c r="R94" s="10">
        <v>3.005259203606311E-2</v>
      </c>
      <c r="S94" s="10">
        <v>0.96994740796393686</v>
      </c>
      <c r="T94" s="9" t="s">
        <v>74</v>
      </c>
      <c r="U94" s="8">
        <v>657.77033307513557</v>
      </c>
      <c r="V94" s="17">
        <v>19.506584043377227</v>
      </c>
      <c r="W94" s="13">
        <v>94.483705772811916</v>
      </c>
    </row>
    <row r="95" spans="1:23" ht="15" thickBot="1" x14ac:dyDescent="0.35">
      <c r="A95" s="19">
        <v>44040</v>
      </c>
      <c r="B95" s="12" t="s">
        <v>16</v>
      </c>
      <c r="C95" s="25" t="s">
        <v>150</v>
      </c>
      <c r="D95" s="25">
        <f t="shared" si="3"/>
        <v>31</v>
      </c>
      <c r="E95" s="25">
        <v>5</v>
      </c>
      <c r="F95" s="25">
        <f>SUMIFS(Base!C:C,Mes,'Trafico Diario'!C95,Semana_Mes,'Trafico Diario'!E95)</f>
        <v>10719</v>
      </c>
      <c r="G95" s="26">
        <f t="shared" si="4"/>
        <v>0.20570948782535683</v>
      </c>
      <c r="H95" s="11">
        <v>2205</v>
      </c>
      <c r="I95" s="11">
        <v>2194</v>
      </c>
      <c r="J95" s="11">
        <v>5</v>
      </c>
      <c r="K95" s="11">
        <v>6</v>
      </c>
      <c r="L95" s="11">
        <v>11</v>
      </c>
      <c r="M95" s="11">
        <v>2138</v>
      </c>
      <c r="N95" s="11">
        <v>1426</v>
      </c>
      <c r="O95" s="11">
        <v>768</v>
      </c>
      <c r="P95" s="11">
        <v>0</v>
      </c>
      <c r="Q95" s="10">
        <v>0.97447584320875114</v>
      </c>
      <c r="R95" s="10">
        <v>4.9886621315192742E-3</v>
      </c>
      <c r="S95" s="10">
        <v>0.99501133786848073</v>
      </c>
      <c r="T95" s="9" t="s">
        <v>73</v>
      </c>
      <c r="U95" s="8">
        <v>626.67593436645393</v>
      </c>
      <c r="V95" s="17">
        <v>3.7169553327256155</v>
      </c>
      <c r="W95" s="13">
        <v>90.367557715674366</v>
      </c>
    </row>
    <row r="96" spans="1:23" ht="15" thickBot="1" x14ac:dyDescent="0.35">
      <c r="A96" s="19">
        <v>44041</v>
      </c>
      <c r="B96" s="12" t="s">
        <v>18</v>
      </c>
      <c r="C96" s="25" t="s">
        <v>150</v>
      </c>
      <c r="D96" s="25">
        <f t="shared" si="3"/>
        <v>31</v>
      </c>
      <c r="E96" s="25">
        <v>5</v>
      </c>
      <c r="F96" s="25">
        <f>SUMIFS(Base!C:C,Mes,'Trafico Diario'!C96,Semana_Mes,'Trafico Diario'!E96)</f>
        <v>10719</v>
      </c>
      <c r="G96" s="26">
        <f t="shared" si="4"/>
        <v>0.20328388842242748</v>
      </c>
      <c r="H96" s="11">
        <v>2179</v>
      </c>
      <c r="I96" s="11">
        <v>2145</v>
      </c>
      <c r="J96" s="11">
        <v>13</v>
      </c>
      <c r="K96" s="11">
        <v>21</v>
      </c>
      <c r="L96" s="11">
        <v>34</v>
      </c>
      <c r="M96" s="11">
        <v>2002</v>
      </c>
      <c r="N96" s="11">
        <v>1419</v>
      </c>
      <c r="O96" s="11">
        <v>726</v>
      </c>
      <c r="P96" s="11">
        <v>0</v>
      </c>
      <c r="Q96" s="10">
        <v>0.93333333333333335</v>
      </c>
      <c r="R96" s="10">
        <v>1.5603487838458009E-2</v>
      </c>
      <c r="S96" s="10">
        <v>0.984396512161542</v>
      </c>
      <c r="T96" s="9" t="s">
        <v>72</v>
      </c>
      <c r="U96" s="8">
        <v>630.42284382284379</v>
      </c>
      <c r="V96" s="17">
        <v>9.58041958041958</v>
      </c>
      <c r="W96" s="13">
        <v>93.874775314559614</v>
      </c>
    </row>
    <row r="97" spans="1:23" ht="15" thickBot="1" x14ac:dyDescent="0.35">
      <c r="A97" s="19">
        <v>44042</v>
      </c>
      <c r="B97" s="12" t="s">
        <v>20</v>
      </c>
      <c r="C97" s="25" t="s">
        <v>150</v>
      </c>
      <c r="D97" s="25">
        <f t="shared" si="3"/>
        <v>31</v>
      </c>
      <c r="E97" s="25">
        <v>5</v>
      </c>
      <c r="F97" s="25">
        <f>SUMIFS(Base!C:C,Mes,'Trafico Diario'!C97,Semana_Mes,'Trafico Diario'!E97)</f>
        <v>10719</v>
      </c>
      <c r="G97" s="26">
        <f t="shared" si="4"/>
        <v>0.18602481574773766</v>
      </c>
      <c r="H97" s="11">
        <v>1994</v>
      </c>
      <c r="I97" s="11">
        <v>1986</v>
      </c>
      <c r="J97" s="11">
        <v>5</v>
      </c>
      <c r="K97" s="11">
        <v>3</v>
      </c>
      <c r="L97" s="11">
        <v>8</v>
      </c>
      <c r="M97" s="11">
        <v>1978</v>
      </c>
      <c r="N97" s="11">
        <v>1986</v>
      </c>
      <c r="O97" s="11">
        <v>0</v>
      </c>
      <c r="P97" s="11">
        <v>0</v>
      </c>
      <c r="Q97" s="10">
        <v>0.99597180261832829</v>
      </c>
      <c r="R97" s="10">
        <v>4.0120361083249749E-3</v>
      </c>
      <c r="S97" s="10">
        <v>0.99598796389167499</v>
      </c>
      <c r="T97" s="9" t="s">
        <v>71</v>
      </c>
      <c r="U97" s="8">
        <v>579.46978851963752</v>
      </c>
      <c r="V97" s="17">
        <v>2.1616314199395772</v>
      </c>
      <c r="W97" s="13">
        <v>88.988684582743986</v>
      </c>
    </row>
    <row r="98" spans="1:23" ht="15" thickBot="1" x14ac:dyDescent="0.35">
      <c r="A98" s="19">
        <v>44043</v>
      </c>
      <c r="B98" s="12" t="s">
        <v>22</v>
      </c>
      <c r="C98" s="25" t="s">
        <v>150</v>
      </c>
      <c r="D98" s="25">
        <f t="shared" ref="D98:D129" si="5">WEEKNUM(A98)</f>
        <v>31</v>
      </c>
      <c r="E98" s="25">
        <v>5</v>
      </c>
      <c r="F98" s="25">
        <f>SUMIFS(Base!C:C,Mes,'Trafico Diario'!C98,Semana_Mes,'Trafico Diario'!E98)</f>
        <v>10719</v>
      </c>
      <c r="G98" s="26">
        <f t="shared" si="4"/>
        <v>0.15663774605840097</v>
      </c>
      <c r="H98" s="11">
        <v>1679</v>
      </c>
      <c r="I98" s="11">
        <v>1652</v>
      </c>
      <c r="J98" s="11">
        <v>9</v>
      </c>
      <c r="K98" s="11">
        <v>18</v>
      </c>
      <c r="L98" s="11">
        <v>27</v>
      </c>
      <c r="M98" s="11">
        <v>1605</v>
      </c>
      <c r="N98" s="11">
        <v>1652</v>
      </c>
      <c r="O98" s="11">
        <v>0</v>
      </c>
      <c r="P98" s="11">
        <v>0</v>
      </c>
      <c r="Q98" s="10">
        <v>0.97154963680387407</v>
      </c>
      <c r="R98" s="10">
        <v>1.6081000595592615E-2</v>
      </c>
      <c r="S98" s="10">
        <v>0.98391899940440741</v>
      </c>
      <c r="T98" s="9" t="s">
        <v>70</v>
      </c>
      <c r="U98" s="8">
        <v>575.48184019370456</v>
      </c>
      <c r="V98" s="17">
        <v>4.7887409200968527</v>
      </c>
      <c r="W98" s="13">
        <v>81.283378746594011</v>
      </c>
    </row>
    <row r="99" spans="1:23" ht="15" thickBot="1" x14ac:dyDescent="0.35">
      <c r="A99" s="19">
        <v>44044</v>
      </c>
      <c r="B99" s="12" t="s">
        <v>24</v>
      </c>
      <c r="C99" s="25" t="s">
        <v>149</v>
      </c>
      <c r="D99" s="25">
        <f t="shared" si="5"/>
        <v>31</v>
      </c>
      <c r="E99" s="25">
        <v>1</v>
      </c>
      <c r="F99" s="25">
        <f>SUMIFS(Base!C:C,Mes,'Trafico Diario'!C99,Semana_Mes,'Trafico Diario'!E99)</f>
        <v>8009</v>
      </c>
      <c r="G99" s="26">
        <f t="shared" si="4"/>
        <v>3.3587214383818204E-2</v>
      </c>
      <c r="H99" s="11">
        <v>269</v>
      </c>
      <c r="I99" s="11">
        <v>256</v>
      </c>
      <c r="J99" s="11">
        <v>4</v>
      </c>
      <c r="K99" s="11">
        <v>9</v>
      </c>
      <c r="L99" s="11">
        <v>13</v>
      </c>
      <c r="M99" s="11">
        <v>218</v>
      </c>
      <c r="N99" s="11">
        <v>256</v>
      </c>
      <c r="O99" s="11">
        <v>0</v>
      </c>
      <c r="P99" s="11">
        <v>0</v>
      </c>
      <c r="Q99" s="10">
        <v>0.8515625</v>
      </c>
      <c r="R99" s="10">
        <v>4.8327137546468404E-2</v>
      </c>
      <c r="S99" s="10">
        <v>0.95167286245353155</v>
      </c>
      <c r="T99" s="9" t="s">
        <v>69</v>
      </c>
      <c r="U99" s="8">
        <v>550.40625</v>
      </c>
      <c r="V99" s="17">
        <v>18.390625</v>
      </c>
      <c r="W99" s="13">
        <v>84.806451612903231</v>
      </c>
    </row>
    <row r="100" spans="1:23" ht="15" thickBot="1" x14ac:dyDescent="0.35">
      <c r="A100" s="22">
        <v>44046</v>
      </c>
      <c r="B100" s="12" t="s">
        <v>26</v>
      </c>
      <c r="C100" s="25" t="s">
        <v>149</v>
      </c>
      <c r="D100" s="25">
        <f t="shared" si="5"/>
        <v>32</v>
      </c>
      <c r="E100" s="25">
        <v>1</v>
      </c>
      <c r="F100" s="25">
        <f>SUMIFS(Base!C:C,Mes,'Trafico Diario'!C100,Semana_Mes,'Trafico Diario'!E100)</f>
        <v>8009</v>
      </c>
      <c r="G100" s="26">
        <f t="shared" si="4"/>
        <v>0.25446372830565611</v>
      </c>
      <c r="H100" s="11">
        <v>2038</v>
      </c>
      <c r="I100" s="11">
        <v>1988</v>
      </c>
      <c r="J100" s="11">
        <v>20</v>
      </c>
      <c r="K100" s="11">
        <v>30</v>
      </c>
      <c r="L100" s="11">
        <v>50</v>
      </c>
      <c r="M100" s="11">
        <v>1778</v>
      </c>
      <c r="N100" s="11">
        <v>1988</v>
      </c>
      <c r="O100" s="11">
        <v>0</v>
      </c>
      <c r="P100" s="11">
        <v>0</v>
      </c>
      <c r="Q100" s="10">
        <v>0.89436619718309862</v>
      </c>
      <c r="R100" s="10">
        <v>2.4533856722276742E-2</v>
      </c>
      <c r="S100" s="10">
        <v>0.9754661432777233</v>
      </c>
      <c r="T100" s="9" t="s">
        <v>68</v>
      </c>
      <c r="U100" s="8">
        <v>594.58903420523143</v>
      </c>
      <c r="V100" s="17">
        <v>14.743460764587525</v>
      </c>
      <c r="W100" s="13">
        <v>77.464369158878512</v>
      </c>
    </row>
    <row r="101" spans="1:23" ht="15" thickBot="1" x14ac:dyDescent="0.35">
      <c r="A101" s="22">
        <v>44047</v>
      </c>
      <c r="B101" s="12" t="s">
        <v>16</v>
      </c>
      <c r="C101" s="25" t="s">
        <v>149</v>
      </c>
      <c r="D101" s="25">
        <f t="shared" si="5"/>
        <v>32</v>
      </c>
      <c r="E101" s="25">
        <v>1</v>
      </c>
      <c r="F101" s="25">
        <f>SUMIFS(Base!C:C,Mes,'Trafico Diario'!C101,Semana_Mes,'Trafico Diario'!E101)</f>
        <v>8009</v>
      </c>
      <c r="G101" s="26">
        <f t="shared" si="4"/>
        <v>0.23648395555000623</v>
      </c>
      <c r="H101" s="11">
        <v>1894</v>
      </c>
      <c r="I101" s="11">
        <v>1792</v>
      </c>
      <c r="J101" s="11">
        <v>20</v>
      </c>
      <c r="K101" s="11">
        <v>82</v>
      </c>
      <c r="L101" s="11">
        <v>102</v>
      </c>
      <c r="M101" s="11">
        <v>1545</v>
      </c>
      <c r="N101" s="11">
        <v>1792</v>
      </c>
      <c r="O101" s="11">
        <v>0</v>
      </c>
      <c r="P101" s="11">
        <v>0</v>
      </c>
      <c r="Q101" s="10">
        <v>0.8621651785714286</v>
      </c>
      <c r="R101" s="10">
        <v>5.385427666314678E-2</v>
      </c>
      <c r="S101" s="10">
        <v>0.94614572333685321</v>
      </c>
      <c r="T101" s="9" t="s">
        <v>67</v>
      </c>
      <c r="U101" s="8">
        <v>540.39453125</v>
      </c>
      <c r="V101" s="17">
        <v>31.375558035714285</v>
      </c>
      <c r="W101" s="13">
        <v>79.379870129870127</v>
      </c>
    </row>
    <row r="102" spans="1:23" ht="15" thickBot="1" x14ac:dyDescent="0.35">
      <c r="A102" s="22">
        <v>44048</v>
      </c>
      <c r="B102" s="12" t="s">
        <v>18</v>
      </c>
      <c r="C102" s="25" t="s">
        <v>149</v>
      </c>
      <c r="D102" s="25">
        <f t="shared" si="5"/>
        <v>32</v>
      </c>
      <c r="E102" s="25">
        <v>1</v>
      </c>
      <c r="F102" s="25">
        <f>SUMIFS(Base!C:C,Mes,'Trafico Diario'!C102,Semana_Mes,'Trafico Diario'!E102)</f>
        <v>8009</v>
      </c>
      <c r="G102" s="26">
        <f t="shared" si="4"/>
        <v>0.24297665126732426</v>
      </c>
      <c r="H102" s="11">
        <v>1946</v>
      </c>
      <c r="I102" s="11">
        <v>1876</v>
      </c>
      <c r="J102" s="11">
        <v>23</v>
      </c>
      <c r="K102" s="11">
        <v>47</v>
      </c>
      <c r="L102" s="11">
        <v>70</v>
      </c>
      <c r="M102" s="11">
        <v>1529</v>
      </c>
      <c r="N102" s="11">
        <v>1876</v>
      </c>
      <c r="O102" s="11">
        <v>0</v>
      </c>
      <c r="P102" s="11">
        <v>0</v>
      </c>
      <c r="Q102" s="10">
        <v>0.81503198294243073</v>
      </c>
      <c r="R102" s="10">
        <v>3.5971223021582732E-2</v>
      </c>
      <c r="S102" s="10">
        <v>0.96402877697841727</v>
      </c>
      <c r="T102" s="9" t="s">
        <v>66</v>
      </c>
      <c r="U102" s="8">
        <v>561.56982942430704</v>
      </c>
      <c r="V102" s="17">
        <v>27.257995735607675</v>
      </c>
      <c r="W102" s="13">
        <v>76.587973273942097</v>
      </c>
    </row>
    <row r="103" spans="1:23" ht="15" thickBot="1" x14ac:dyDescent="0.35">
      <c r="A103" s="22">
        <v>44049</v>
      </c>
      <c r="B103" s="12" t="s">
        <v>20</v>
      </c>
      <c r="C103" s="25" t="s">
        <v>149</v>
      </c>
      <c r="D103" s="25">
        <f t="shared" si="5"/>
        <v>32</v>
      </c>
      <c r="E103" s="25">
        <v>1</v>
      </c>
      <c r="F103" s="25">
        <f>SUMIFS(Base!C:C,Mes,'Trafico Diario'!C103,Semana_Mes,'Trafico Diario'!E103)</f>
        <v>8009</v>
      </c>
      <c r="G103" s="26">
        <f t="shared" si="4"/>
        <v>0.2065176676239231</v>
      </c>
      <c r="H103" s="11">
        <v>1654</v>
      </c>
      <c r="I103" s="11">
        <v>1631</v>
      </c>
      <c r="J103" s="11">
        <v>8</v>
      </c>
      <c r="K103" s="11">
        <v>15</v>
      </c>
      <c r="L103" s="11">
        <v>23</v>
      </c>
      <c r="M103" s="11">
        <v>1545</v>
      </c>
      <c r="N103" s="11">
        <v>1631</v>
      </c>
      <c r="O103" s="11">
        <v>0</v>
      </c>
      <c r="P103" s="11">
        <v>0</v>
      </c>
      <c r="Q103" s="10">
        <v>0.94727161250766401</v>
      </c>
      <c r="R103" s="10">
        <v>1.3905683192261185E-2</v>
      </c>
      <c r="S103" s="10">
        <v>0.98609431680773885</v>
      </c>
      <c r="T103" s="9" t="s">
        <v>65</v>
      </c>
      <c r="U103" s="8">
        <v>545.06253832004904</v>
      </c>
      <c r="V103" s="17">
        <v>6.7443286327406495</v>
      </c>
      <c r="W103" s="13">
        <v>78.591388400702982</v>
      </c>
    </row>
    <row r="104" spans="1:23" ht="15" thickBot="1" x14ac:dyDescent="0.35">
      <c r="A104" s="22">
        <v>44051</v>
      </c>
      <c r="B104" s="12" t="s">
        <v>24</v>
      </c>
      <c r="C104" s="25" t="s">
        <v>149</v>
      </c>
      <c r="D104" s="25">
        <f t="shared" si="5"/>
        <v>32</v>
      </c>
      <c r="E104" s="25">
        <v>1</v>
      </c>
      <c r="F104" s="25">
        <f>SUMIFS(Base!C:C,Mes,'Trafico Diario'!C104,Semana_Mes,'Trafico Diario'!E104)</f>
        <v>8009</v>
      </c>
      <c r="G104" s="26">
        <f t="shared" si="4"/>
        <v>2.5970782869272069E-2</v>
      </c>
      <c r="H104" s="11">
        <v>208</v>
      </c>
      <c r="I104" s="11">
        <v>193</v>
      </c>
      <c r="J104" s="11">
        <v>4</v>
      </c>
      <c r="K104" s="11">
        <v>11</v>
      </c>
      <c r="L104" s="11">
        <v>15</v>
      </c>
      <c r="M104" s="11">
        <v>151</v>
      </c>
      <c r="N104" s="11">
        <v>193</v>
      </c>
      <c r="O104" s="11">
        <v>0</v>
      </c>
      <c r="P104" s="11">
        <v>0</v>
      </c>
      <c r="Q104" s="10">
        <v>0.78238341968911918</v>
      </c>
      <c r="R104" s="10">
        <v>7.2115384615384609E-2</v>
      </c>
      <c r="S104" s="10">
        <v>0.92788461538461542</v>
      </c>
      <c r="T104" s="9" t="s">
        <v>64</v>
      </c>
      <c r="U104" s="8">
        <v>541.52331606217615</v>
      </c>
      <c r="V104" s="17">
        <v>40.051813471502591</v>
      </c>
      <c r="W104" s="13">
        <v>98.890625</v>
      </c>
    </row>
    <row r="105" spans="1:23" ht="15" thickBot="1" x14ac:dyDescent="0.35">
      <c r="A105" s="19">
        <v>44053</v>
      </c>
      <c r="B105" s="12" t="s">
        <v>26</v>
      </c>
      <c r="C105" s="25" t="s">
        <v>149</v>
      </c>
      <c r="D105" s="25">
        <f t="shared" si="5"/>
        <v>33</v>
      </c>
      <c r="E105" s="25">
        <v>2</v>
      </c>
      <c r="F105" s="25">
        <f>SUMIFS(Base!C:C,Mes,'Trafico Diario'!C105,Semana_Mes,'Trafico Diario'!E105)</f>
        <v>9469</v>
      </c>
      <c r="G105" s="26">
        <f t="shared" si="4"/>
        <v>0.22336043932833458</v>
      </c>
      <c r="H105" s="11">
        <v>2115</v>
      </c>
      <c r="I105" s="11">
        <v>2070</v>
      </c>
      <c r="J105" s="11">
        <v>11</v>
      </c>
      <c r="K105" s="11">
        <v>34</v>
      </c>
      <c r="L105" s="11">
        <v>45</v>
      </c>
      <c r="M105" s="11">
        <v>1698</v>
      </c>
      <c r="N105" s="11">
        <v>2070</v>
      </c>
      <c r="O105" s="11">
        <v>0</v>
      </c>
      <c r="P105" s="11">
        <v>0</v>
      </c>
      <c r="Q105" s="10">
        <v>0.82028985507246377</v>
      </c>
      <c r="R105" s="10">
        <v>2.1276595744680851E-2</v>
      </c>
      <c r="S105" s="10">
        <v>0.97872340425531912</v>
      </c>
      <c r="T105" s="9" t="s">
        <v>63</v>
      </c>
      <c r="U105" s="8">
        <v>515.17294685990339</v>
      </c>
      <c r="V105" s="17">
        <v>19.256038647342994</v>
      </c>
      <c r="W105" s="13">
        <v>76.199509403107115</v>
      </c>
    </row>
    <row r="106" spans="1:23" ht="15" thickBot="1" x14ac:dyDescent="0.35">
      <c r="A106" s="19">
        <v>44054</v>
      </c>
      <c r="B106" s="12" t="s">
        <v>16</v>
      </c>
      <c r="C106" s="25" t="s">
        <v>149</v>
      </c>
      <c r="D106" s="25">
        <f t="shared" si="5"/>
        <v>33</v>
      </c>
      <c r="E106" s="25">
        <v>2</v>
      </c>
      <c r="F106" s="25">
        <f>SUMIFS(Base!C:C,Mes,'Trafico Diario'!C106,Semana_Mes,'Trafico Diario'!E106)</f>
        <v>9469</v>
      </c>
      <c r="G106" s="26">
        <f t="shared" si="4"/>
        <v>0.19949308269088606</v>
      </c>
      <c r="H106" s="11">
        <v>1889</v>
      </c>
      <c r="I106" s="11">
        <v>1884</v>
      </c>
      <c r="J106" s="11">
        <v>3</v>
      </c>
      <c r="K106" s="11">
        <v>2</v>
      </c>
      <c r="L106" s="11">
        <v>5</v>
      </c>
      <c r="M106" s="11">
        <v>1855</v>
      </c>
      <c r="N106" s="11">
        <v>1884</v>
      </c>
      <c r="O106" s="11">
        <v>0</v>
      </c>
      <c r="P106" s="11">
        <v>0</v>
      </c>
      <c r="Q106" s="10">
        <v>0.98460721868365175</v>
      </c>
      <c r="R106" s="10">
        <v>2.6469031233456856E-3</v>
      </c>
      <c r="S106" s="10">
        <v>0.9973530968766543</v>
      </c>
      <c r="T106" s="9" t="s">
        <v>62</v>
      </c>
      <c r="U106" s="8">
        <v>503.57218683651803</v>
      </c>
      <c r="V106" s="17">
        <v>2.325371549893843</v>
      </c>
      <c r="W106" s="13">
        <v>73.143920595533501</v>
      </c>
    </row>
    <row r="107" spans="1:23" ht="15" thickBot="1" x14ac:dyDescent="0.35">
      <c r="A107" s="19">
        <v>44055</v>
      </c>
      <c r="B107" s="12" t="s">
        <v>18</v>
      </c>
      <c r="C107" s="25" t="s">
        <v>149</v>
      </c>
      <c r="D107" s="25">
        <f t="shared" si="5"/>
        <v>33</v>
      </c>
      <c r="E107" s="25">
        <v>2</v>
      </c>
      <c r="F107" s="25">
        <f>SUMIFS(Base!C:C,Mes,'Trafico Diario'!C107,Semana_Mes,'Trafico Diario'!E107)</f>
        <v>9469</v>
      </c>
      <c r="G107" s="26">
        <f t="shared" si="4"/>
        <v>0.19854261273629739</v>
      </c>
      <c r="H107" s="11">
        <v>1880</v>
      </c>
      <c r="I107" s="11">
        <v>1863</v>
      </c>
      <c r="J107" s="11">
        <v>9</v>
      </c>
      <c r="K107" s="11">
        <v>8</v>
      </c>
      <c r="L107" s="11">
        <v>17</v>
      </c>
      <c r="M107" s="11">
        <v>1723</v>
      </c>
      <c r="N107" s="11">
        <v>1863</v>
      </c>
      <c r="O107" s="11">
        <v>0</v>
      </c>
      <c r="P107" s="11">
        <v>0</v>
      </c>
      <c r="Q107" s="10">
        <v>0.92485238862050456</v>
      </c>
      <c r="R107" s="10">
        <v>9.0425531914893609E-3</v>
      </c>
      <c r="S107" s="10">
        <v>0.99095744680851061</v>
      </c>
      <c r="T107" s="9" t="s">
        <v>61</v>
      </c>
      <c r="U107" s="8">
        <v>504.49490069779927</v>
      </c>
      <c r="V107" s="17">
        <v>7.5362318840579707</v>
      </c>
      <c r="W107" s="13">
        <v>77.157992565055764</v>
      </c>
    </row>
    <row r="108" spans="1:23" ht="15" thickBot="1" x14ac:dyDescent="0.35">
      <c r="A108" s="19">
        <v>44056</v>
      </c>
      <c r="B108" s="12" t="s">
        <v>20</v>
      </c>
      <c r="C108" s="25" t="s">
        <v>149</v>
      </c>
      <c r="D108" s="25">
        <f t="shared" si="5"/>
        <v>33</v>
      </c>
      <c r="E108" s="25">
        <v>2</v>
      </c>
      <c r="F108" s="25">
        <f>SUMIFS(Base!C:C,Mes,'Trafico Diario'!C108,Semana_Mes,'Trafico Diario'!E108)</f>
        <v>9469</v>
      </c>
      <c r="G108" s="26">
        <f t="shared" si="4"/>
        <v>0.18998838314499947</v>
      </c>
      <c r="H108" s="11">
        <v>1799</v>
      </c>
      <c r="I108" s="11">
        <v>1747</v>
      </c>
      <c r="J108" s="11">
        <v>16</v>
      </c>
      <c r="K108" s="11">
        <v>36</v>
      </c>
      <c r="L108" s="11">
        <v>52</v>
      </c>
      <c r="M108" s="11">
        <v>1382</v>
      </c>
      <c r="N108" s="11">
        <v>1747</v>
      </c>
      <c r="O108" s="11">
        <v>0</v>
      </c>
      <c r="P108" s="11">
        <v>0</v>
      </c>
      <c r="Q108" s="10">
        <v>0.79107040641099025</v>
      </c>
      <c r="R108" s="10">
        <v>2.8904947192884937E-2</v>
      </c>
      <c r="S108" s="10">
        <v>0.97109505280711506</v>
      </c>
      <c r="T108" s="9" t="s">
        <v>60</v>
      </c>
      <c r="U108" s="8">
        <v>492.75672581568404</v>
      </c>
      <c r="V108" s="17">
        <v>24.708070978820835</v>
      </c>
      <c r="W108" s="13">
        <v>76.987770460959553</v>
      </c>
    </row>
    <row r="109" spans="1:23" ht="15" thickBot="1" x14ac:dyDescent="0.35">
      <c r="A109" s="19">
        <v>44057</v>
      </c>
      <c r="B109" s="12" t="s">
        <v>22</v>
      </c>
      <c r="C109" s="25" t="s">
        <v>149</v>
      </c>
      <c r="D109" s="25">
        <f t="shared" si="5"/>
        <v>33</v>
      </c>
      <c r="E109" s="25">
        <v>2</v>
      </c>
      <c r="F109" s="25">
        <f>SUMIFS(Base!C:C,Mes,'Trafico Diario'!C109,Semana_Mes,'Trafico Diario'!E109)</f>
        <v>9469</v>
      </c>
      <c r="G109" s="26">
        <f t="shared" si="4"/>
        <v>0.16865561305312071</v>
      </c>
      <c r="H109" s="11">
        <v>1597</v>
      </c>
      <c r="I109" s="11">
        <v>1548</v>
      </c>
      <c r="J109" s="11">
        <v>20</v>
      </c>
      <c r="K109" s="11">
        <v>29</v>
      </c>
      <c r="L109" s="11">
        <v>49</v>
      </c>
      <c r="M109" s="11">
        <v>1302</v>
      </c>
      <c r="N109" s="11">
        <v>1548</v>
      </c>
      <c r="O109" s="11">
        <v>0</v>
      </c>
      <c r="P109" s="11">
        <v>0</v>
      </c>
      <c r="Q109" s="10">
        <v>0.84108527131782951</v>
      </c>
      <c r="R109" s="10">
        <v>3.0682529743268627E-2</v>
      </c>
      <c r="S109" s="10">
        <v>0.96931747025673132</v>
      </c>
      <c r="T109" s="9" t="s">
        <v>59</v>
      </c>
      <c r="U109" s="8">
        <v>485.85142118863047</v>
      </c>
      <c r="V109" s="17">
        <v>21.060723514211887</v>
      </c>
      <c r="W109" s="13">
        <v>82.045402951191832</v>
      </c>
    </row>
    <row r="110" spans="1:23" ht="15" thickBot="1" x14ac:dyDescent="0.35">
      <c r="A110" s="19">
        <v>44058</v>
      </c>
      <c r="B110" s="12" t="s">
        <v>24</v>
      </c>
      <c r="C110" s="25" t="s">
        <v>149</v>
      </c>
      <c r="D110" s="25">
        <f t="shared" si="5"/>
        <v>33</v>
      </c>
      <c r="E110" s="25">
        <v>2</v>
      </c>
      <c r="F110" s="25">
        <f>SUMIFS(Base!C:C,Mes,'Trafico Diario'!C110,Semana_Mes,'Trafico Diario'!E110)</f>
        <v>9469</v>
      </c>
      <c r="G110" s="26">
        <f t="shared" si="4"/>
        <v>1.9959869046361812E-2</v>
      </c>
      <c r="H110" s="11">
        <v>189</v>
      </c>
      <c r="I110" s="11">
        <v>186</v>
      </c>
      <c r="J110" s="11">
        <v>0</v>
      </c>
      <c r="K110" s="11">
        <v>3</v>
      </c>
      <c r="L110" s="11">
        <v>3</v>
      </c>
      <c r="M110" s="11">
        <v>185</v>
      </c>
      <c r="N110" s="11">
        <v>186</v>
      </c>
      <c r="O110" s="11">
        <v>0</v>
      </c>
      <c r="P110" s="11">
        <v>0</v>
      </c>
      <c r="Q110" s="10">
        <v>0.9946236559139785</v>
      </c>
      <c r="R110" s="10">
        <v>1.5873015873015872E-2</v>
      </c>
      <c r="S110" s="10">
        <v>0.98412698412698407</v>
      </c>
      <c r="T110" s="9" t="s">
        <v>58</v>
      </c>
      <c r="U110" s="8">
        <v>480.22043010752691</v>
      </c>
      <c r="V110" s="17">
        <v>8.9408602150537639</v>
      </c>
      <c r="W110" s="13">
        <v>82.527027027027032</v>
      </c>
    </row>
    <row r="111" spans="1:23" ht="15" thickBot="1" x14ac:dyDescent="0.35">
      <c r="A111" s="22">
        <v>44061</v>
      </c>
      <c r="B111" s="12" t="s">
        <v>16</v>
      </c>
      <c r="C111" s="25" t="s">
        <v>149</v>
      </c>
      <c r="D111" s="25">
        <f t="shared" si="5"/>
        <v>34</v>
      </c>
      <c r="E111" s="25">
        <v>3</v>
      </c>
      <c r="F111" s="25">
        <f>SUMIFS(Base!C:C,Mes,'Trafico Diario'!C111,Semana_Mes,'Trafico Diario'!E111)</f>
        <v>7415</v>
      </c>
      <c r="G111" s="26">
        <f t="shared" si="4"/>
        <v>0.27417397167902902</v>
      </c>
      <c r="H111" s="11">
        <v>2033</v>
      </c>
      <c r="I111" s="11">
        <v>1925</v>
      </c>
      <c r="J111" s="11">
        <v>25</v>
      </c>
      <c r="K111" s="11">
        <v>83</v>
      </c>
      <c r="L111" s="11">
        <v>108</v>
      </c>
      <c r="M111" s="11">
        <v>1440</v>
      </c>
      <c r="N111" s="11">
        <v>1925</v>
      </c>
      <c r="O111" s="11">
        <v>0</v>
      </c>
      <c r="P111" s="11">
        <v>0</v>
      </c>
      <c r="Q111" s="10">
        <v>0.74805194805194808</v>
      </c>
      <c r="R111" s="10">
        <v>5.3123462862764391E-2</v>
      </c>
      <c r="S111" s="10">
        <v>0.94687653713723563</v>
      </c>
      <c r="T111" s="9" t="s">
        <v>57</v>
      </c>
      <c r="U111" s="8">
        <v>489.47064935064935</v>
      </c>
      <c r="V111" s="17">
        <v>38.762077922077921</v>
      </c>
      <c r="W111" s="13">
        <v>74.03165584415585</v>
      </c>
    </row>
    <row r="112" spans="1:23" ht="15" thickBot="1" x14ac:dyDescent="0.35">
      <c r="A112" s="22">
        <v>44062</v>
      </c>
      <c r="B112" s="12" t="s">
        <v>18</v>
      </c>
      <c r="C112" s="25" t="s">
        <v>149</v>
      </c>
      <c r="D112" s="25">
        <f t="shared" si="5"/>
        <v>34</v>
      </c>
      <c r="E112" s="25">
        <v>3</v>
      </c>
      <c r="F112" s="25">
        <f>SUMIFS(Base!C:C,Mes,'Trafico Diario'!C112,Semana_Mes,'Trafico Diario'!E112)</f>
        <v>7415</v>
      </c>
      <c r="G112" s="26">
        <f t="shared" si="4"/>
        <v>0.24625758597437628</v>
      </c>
      <c r="H112" s="11">
        <v>1826</v>
      </c>
      <c r="I112" s="11">
        <v>1806</v>
      </c>
      <c r="J112" s="11">
        <v>14</v>
      </c>
      <c r="K112" s="11">
        <v>6</v>
      </c>
      <c r="L112" s="11">
        <v>20</v>
      </c>
      <c r="M112" s="11">
        <v>1640</v>
      </c>
      <c r="N112" s="11">
        <v>1806</v>
      </c>
      <c r="O112" s="11">
        <v>0</v>
      </c>
      <c r="P112" s="11">
        <v>0</v>
      </c>
      <c r="Q112" s="10">
        <v>0.90808416389811741</v>
      </c>
      <c r="R112" s="10">
        <v>1.0952902519167579E-2</v>
      </c>
      <c r="S112" s="10">
        <v>0.98904709748083242</v>
      </c>
      <c r="T112" s="9" t="s">
        <v>56</v>
      </c>
      <c r="U112" s="8">
        <v>478.02547065337762</v>
      </c>
      <c r="V112" s="17">
        <v>6.9695459579180508</v>
      </c>
      <c r="W112" s="13">
        <v>77.906654343807759</v>
      </c>
    </row>
    <row r="113" spans="1:23" ht="15" thickBot="1" x14ac:dyDescent="0.35">
      <c r="A113" s="22">
        <v>44063</v>
      </c>
      <c r="B113" s="12" t="s">
        <v>20</v>
      </c>
      <c r="C113" s="25" t="s">
        <v>149</v>
      </c>
      <c r="D113" s="25">
        <f t="shared" si="5"/>
        <v>34</v>
      </c>
      <c r="E113" s="25">
        <v>3</v>
      </c>
      <c r="F113" s="25">
        <f>SUMIFS(Base!C:C,Mes,'Trafico Diario'!C113,Semana_Mes,'Trafico Diario'!E113)</f>
        <v>7415</v>
      </c>
      <c r="G113" s="26">
        <f t="shared" si="4"/>
        <v>0.24423465947403911</v>
      </c>
      <c r="H113" s="11">
        <v>1811</v>
      </c>
      <c r="I113" s="11">
        <v>1785</v>
      </c>
      <c r="J113" s="11">
        <v>14</v>
      </c>
      <c r="K113" s="11">
        <v>12</v>
      </c>
      <c r="L113" s="11">
        <v>26</v>
      </c>
      <c r="M113" s="11">
        <v>1506</v>
      </c>
      <c r="N113" s="11">
        <v>1785</v>
      </c>
      <c r="O113" s="11">
        <v>0</v>
      </c>
      <c r="P113" s="11">
        <v>0</v>
      </c>
      <c r="Q113" s="10">
        <v>0.84369747899159664</v>
      </c>
      <c r="R113" s="10">
        <v>1.435670900055218E-2</v>
      </c>
      <c r="S113" s="10">
        <v>0.98564329099944781</v>
      </c>
      <c r="T113" s="9" t="s">
        <v>55</v>
      </c>
      <c r="U113" s="8">
        <v>465.3327731092437</v>
      </c>
      <c r="V113" s="17">
        <v>14.739495798319327</v>
      </c>
      <c r="W113" s="13">
        <v>80.211035818005811</v>
      </c>
    </row>
    <row r="114" spans="1:23" ht="15" thickBot="1" x14ac:dyDescent="0.35">
      <c r="A114" s="22">
        <v>44064</v>
      </c>
      <c r="B114" s="12" t="s">
        <v>22</v>
      </c>
      <c r="C114" s="25" t="s">
        <v>149</v>
      </c>
      <c r="D114" s="25">
        <f t="shared" si="5"/>
        <v>34</v>
      </c>
      <c r="E114" s="25">
        <v>3</v>
      </c>
      <c r="F114" s="25">
        <f>SUMIFS(Base!C:C,Mes,'Trafico Diario'!C114,Semana_Mes,'Trafico Diario'!E114)</f>
        <v>7415</v>
      </c>
      <c r="G114" s="26">
        <f t="shared" si="4"/>
        <v>0.20917060013486177</v>
      </c>
      <c r="H114" s="11">
        <v>1551</v>
      </c>
      <c r="I114" s="11">
        <v>1503</v>
      </c>
      <c r="J114" s="11">
        <v>20</v>
      </c>
      <c r="K114" s="11">
        <v>28</v>
      </c>
      <c r="L114" s="11">
        <v>48</v>
      </c>
      <c r="M114" s="11">
        <v>1151</v>
      </c>
      <c r="N114" s="11">
        <v>1503</v>
      </c>
      <c r="O114" s="11">
        <v>0</v>
      </c>
      <c r="P114" s="11">
        <v>0</v>
      </c>
      <c r="Q114" s="10">
        <v>0.76580172987358619</v>
      </c>
      <c r="R114" s="10">
        <v>3.0947775628626693E-2</v>
      </c>
      <c r="S114" s="10">
        <v>0.96905222437137328</v>
      </c>
      <c r="T114" s="9" t="s">
        <v>54</v>
      </c>
      <c r="U114" s="8">
        <v>432.80505655355955</v>
      </c>
      <c r="V114" s="17">
        <v>28.543579507651366</v>
      </c>
      <c r="W114" s="13">
        <v>75.897887323943664</v>
      </c>
    </row>
    <row r="115" spans="1:23" ht="15" thickBot="1" x14ac:dyDescent="0.35">
      <c r="A115" s="22">
        <v>44065</v>
      </c>
      <c r="B115" s="12" t="s">
        <v>24</v>
      </c>
      <c r="C115" s="25" t="s">
        <v>149</v>
      </c>
      <c r="D115" s="25">
        <f t="shared" si="5"/>
        <v>34</v>
      </c>
      <c r="E115" s="25">
        <v>3</v>
      </c>
      <c r="F115" s="25">
        <f>SUMIFS(Base!C:C,Mes,'Trafico Diario'!C115,Semana_Mes,'Trafico Diario'!E115)</f>
        <v>7415</v>
      </c>
      <c r="G115" s="26">
        <f t="shared" si="4"/>
        <v>2.6163182737693864E-2</v>
      </c>
      <c r="H115" s="11">
        <v>194</v>
      </c>
      <c r="I115" s="11">
        <v>193</v>
      </c>
      <c r="J115" s="11">
        <v>1</v>
      </c>
      <c r="K115" s="11">
        <v>0</v>
      </c>
      <c r="L115" s="11">
        <v>1</v>
      </c>
      <c r="M115" s="11">
        <v>190</v>
      </c>
      <c r="N115" s="11">
        <v>193</v>
      </c>
      <c r="O115" s="11">
        <v>0</v>
      </c>
      <c r="P115" s="11">
        <v>0</v>
      </c>
      <c r="Q115" s="10">
        <v>0.98445595854922274</v>
      </c>
      <c r="R115" s="10">
        <v>5.1546391752577319E-3</v>
      </c>
      <c r="S115" s="10">
        <v>0.99484536082474229</v>
      </c>
      <c r="T115" s="9" t="s">
        <v>53</v>
      </c>
      <c r="U115" s="8">
        <v>450.98963730569949</v>
      </c>
      <c r="V115" s="17">
        <v>3.9792746113989637</v>
      </c>
      <c r="W115" s="13">
        <v>69.08450704225352</v>
      </c>
    </row>
    <row r="116" spans="1:23" ht="15" thickBot="1" x14ac:dyDescent="0.35">
      <c r="A116" s="19">
        <v>44067</v>
      </c>
      <c r="B116" s="12" t="s">
        <v>26</v>
      </c>
      <c r="C116" s="25" t="s">
        <v>149</v>
      </c>
      <c r="D116" s="25">
        <f t="shared" si="5"/>
        <v>35</v>
      </c>
      <c r="E116" s="25">
        <v>4</v>
      </c>
      <c r="F116" s="25">
        <f>SUMIFS(Base!C:C,Mes,'Trafico Diario'!C116,Semana_Mes,'Trafico Diario'!E116)</f>
        <v>10346</v>
      </c>
      <c r="G116" s="26">
        <f t="shared" si="4"/>
        <v>0.17852310071525226</v>
      </c>
      <c r="H116" s="11">
        <v>1847</v>
      </c>
      <c r="I116" s="11">
        <v>1814</v>
      </c>
      <c r="J116" s="11">
        <v>11</v>
      </c>
      <c r="K116" s="11">
        <v>22</v>
      </c>
      <c r="L116" s="11">
        <v>33</v>
      </c>
      <c r="M116" s="11">
        <v>1522</v>
      </c>
      <c r="N116" s="11">
        <v>1814</v>
      </c>
      <c r="O116" s="11">
        <v>0</v>
      </c>
      <c r="P116" s="11">
        <v>0</v>
      </c>
      <c r="Q116" s="10">
        <v>0.83902976846747523</v>
      </c>
      <c r="R116" s="10">
        <v>1.7866811044937737E-2</v>
      </c>
      <c r="S116" s="10">
        <v>0.9821331889550623</v>
      </c>
      <c r="T116" s="9" t="s">
        <v>52</v>
      </c>
      <c r="U116" s="8">
        <v>426.95975744211688</v>
      </c>
      <c r="V116" s="17">
        <v>21.313120176405732</v>
      </c>
      <c r="W116" s="13">
        <v>71.519579751671444</v>
      </c>
    </row>
    <row r="117" spans="1:23" ht="15" thickBot="1" x14ac:dyDescent="0.35">
      <c r="A117" s="19">
        <v>44068</v>
      </c>
      <c r="B117" s="12" t="s">
        <v>16</v>
      </c>
      <c r="C117" s="25" t="s">
        <v>149</v>
      </c>
      <c r="D117" s="25">
        <f t="shared" si="5"/>
        <v>35</v>
      </c>
      <c r="E117" s="25">
        <v>4</v>
      </c>
      <c r="F117" s="25">
        <f>SUMIFS(Base!C:C,Mes,'Trafico Diario'!C117,Semana_Mes,'Trafico Diario'!E117)</f>
        <v>10346</v>
      </c>
      <c r="G117" s="26">
        <f t="shared" si="4"/>
        <v>0.18238932920935627</v>
      </c>
      <c r="H117" s="11">
        <v>1887</v>
      </c>
      <c r="I117" s="11">
        <v>1837</v>
      </c>
      <c r="J117" s="11">
        <v>20</v>
      </c>
      <c r="K117" s="11">
        <v>30</v>
      </c>
      <c r="L117" s="11">
        <v>50</v>
      </c>
      <c r="M117" s="11">
        <v>1564</v>
      </c>
      <c r="N117" s="11">
        <v>1837</v>
      </c>
      <c r="O117" s="11">
        <v>0</v>
      </c>
      <c r="P117" s="11">
        <v>0</v>
      </c>
      <c r="Q117" s="10">
        <v>0.8513881328252586</v>
      </c>
      <c r="R117" s="10">
        <v>2.6497085320614733E-2</v>
      </c>
      <c r="S117" s="10">
        <v>0.97350291467938532</v>
      </c>
      <c r="T117" s="9" t="s">
        <v>25</v>
      </c>
      <c r="U117" s="8">
        <v>384.79531845400106</v>
      </c>
      <c r="V117" s="17">
        <v>20.791507893304299</v>
      </c>
      <c r="W117" s="13">
        <v>72.561616161616158</v>
      </c>
    </row>
    <row r="118" spans="1:23" ht="15" thickBot="1" x14ac:dyDescent="0.35">
      <c r="A118" s="19">
        <v>44069</v>
      </c>
      <c r="B118" s="12" t="s">
        <v>18</v>
      </c>
      <c r="C118" s="25" t="s">
        <v>149</v>
      </c>
      <c r="D118" s="25">
        <f t="shared" si="5"/>
        <v>35</v>
      </c>
      <c r="E118" s="25">
        <v>4</v>
      </c>
      <c r="F118" s="25">
        <f>SUMIFS(Base!C:C,Mes,'Trafico Diario'!C118,Semana_Mes,'Trafico Diario'!E118)</f>
        <v>10346</v>
      </c>
      <c r="G118" s="26">
        <f t="shared" si="4"/>
        <v>0.19128165474579548</v>
      </c>
      <c r="H118" s="11">
        <v>1979</v>
      </c>
      <c r="I118" s="11">
        <v>1910</v>
      </c>
      <c r="J118" s="11">
        <v>23</v>
      </c>
      <c r="K118" s="11">
        <v>46</v>
      </c>
      <c r="L118" s="11">
        <v>69</v>
      </c>
      <c r="M118" s="11">
        <v>1483</v>
      </c>
      <c r="N118" s="11">
        <v>1910</v>
      </c>
      <c r="O118" s="11">
        <v>0</v>
      </c>
      <c r="P118" s="11">
        <v>0</v>
      </c>
      <c r="Q118" s="10">
        <v>0.77643979057591628</v>
      </c>
      <c r="R118" s="10">
        <v>3.4866093986862051E-2</v>
      </c>
      <c r="S118" s="10">
        <v>0.96513390601313798</v>
      </c>
      <c r="T118" s="9" t="s">
        <v>51</v>
      </c>
      <c r="U118" s="8">
        <v>402.4020942408377</v>
      </c>
      <c r="V118" s="17">
        <v>33.079581151832464</v>
      </c>
      <c r="W118" s="13">
        <v>72.666357738646894</v>
      </c>
    </row>
    <row r="119" spans="1:23" ht="15" thickBot="1" x14ac:dyDescent="0.35">
      <c r="A119" s="19">
        <v>44070</v>
      </c>
      <c r="B119" s="12" t="s">
        <v>20</v>
      </c>
      <c r="C119" s="25" t="s">
        <v>149</v>
      </c>
      <c r="D119" s="25">
        <f t="shared" si="5"/>
        <v>35</v>
      </c>
      <c r="E119" s="25">
        <v>4</v>
      </c>
      <c r="F119" s="25">
        <f>SUMIFS(Base!C:C,Mes,'Trafico Diario'!C119,Semana_Mes,'Trafico Diario'!E119)</f>
        <v>10346</v>
      </c>
      <c r="G119" s="26">
        <f t="shared" si="4"/>
        <v>0.16557123526000386</v>
      </c>
      <c r="H119" s="11">
        <v>1713</v>
      </c>
      <c r="I119" s="11">
        <v>1680</v>
      </c>
      <c r="J119" s="11">
        <v>20</v>
      </c>
      <c r="K119" s="11">
        <v>13</v>
      </c>
      <c r="L119" s="11">
        <v>33</v>
      </c>
      <c r="M119" s="11">
        <v>1431</v>
      </c>
      <c r="N119" s="11">
        <v>1680</v>
      </c>
      <c r="O119" s="11">
        <v>0</v>
      </c>
      <c r="P119" s="11">
        <v>0</v>
      </c>
      <c r="Q119" s="10">
        <v>0.85178571428571426</v>
      </c>
      <c r="R119" s="10">
        <v>1.9264448336252189E-2</v>
      </c>
      <c r="S119" s="10">
        <v>0.98073555166374782</v>
      </c>
      <c r="T119" s="9" t="s">
        <v>50</v>
      </c>
      <c r="U119" s="8">
        <v>433.97023809523807</v>
      </c>
      <c r="V119" s="17">
        <v>11.878571428571428</v>
      </c>
      <c r="W119" s="13">
        <v>70.044423440453684</v>
      </c>
    </row>
    <row r="120" spans="1:23" ht="15" thickBot="1" x14ac:dyDescent="0.35">
      <c r="A120" s="19">
        <v>44071</v>
      </c>
      <c r="B120" s="12" t="s">
        <v>22</v>
      </c>
      <c r="C120" s="25" t="s">
        <v>149</v>
      </c>
      <c r="D120" s="25">
        <f t="shared" si="5"/>
        <v>35</v>
      </c>
      <c r="E120" s="25">
        <v>4</v>
      </c>
      <c r="F120" s="25">
        <f>SUMIFS(Base!C:C,Mes,'Trafico Diario'!C120,Semana_Mes,'Trafico Diario'!E120)</f>
        <v>10346</v>
      </c>
      <c r="G120" s="26">
        <f t="shared" si="4"/>
        <v>0.13038855596365745</v>
      </c>
      <c r="H120" s="11">
        <v>1349</v>
      </c>
      <c r="I120" s="11">
        <v>1321</v>
      </c>
      <c r="J120" s="11">
        <v>17</v>
      </c>
      <c r="K120" s="11">
        <v>11</v>
      </c>
      <c r="L120" s="11">
        <v>28</v>
      </c>
      <c r="M120" s="11">
        <v>1111</v>
      </c>
      <c r="N120" s="11">
        <v>1321</v>
      </c>
      <c r="O120" s="11">
        <v>0</v>
      </c>
      <c r="P120" s="11">
        <v>0</v>
      </c>
      <c r="Q120" s="10">
        <v>0.84102952308856926</v>
      </c>
      <c r="R120" s="10">
        <v>2.0756115641215715E-2</v>
      </c>
      <c r="S120" s="10">
        <v>0.97924388435878429</v>
      </c>
      <c r="T120" s="9" t="s">
        <v>49</v>
      </c>
      <c r="U120" s="8">
        <v>448.57077971233912</v>
      </c>
      <c r="V120" s="17">
        <v>23.679788039364119</v>
      </c>
      <c r="W120" s="13">
        <v>73.726277372262771</v>
      </c>
    </row>
    <row r="121" spans="1:23" ht="15" thickBot="1" x14ac:dyDescent="0.35">
      <c r="A121" s="19">
        <v>44072</v>
      </c>
      <c r="B121" s="12" t="s">
        <v>24</v>
      </c>
      <c r="C121" s="25" t="s">
        <v>149</v>
      </c>
      <c r="D121" s="25">
        <f t="shared" si="5"/>
        <v>35</v>
      </c>
      <c r="E121" s="25">
        <v>4</v>
      </c>
      <c r="F121" s="25">
        <f>SUMIFS(Base!C:C,Mes,'Trafico Diario'!C121,Semana_Mes,'Trafico Diario'!E121)</f>
        <v>10346</v>
      </c>
      <c r="G121" s="26">
        <f t="shared" si="4"/>
        <v>1.4208389715832206E-2</v>
      </c>
      <c r="H121" s="11">
        <v>147</v>
      </c>
      <c r="I121" s="11">
        <v>147</v>
      </c>
      <c r="J121" s="11">
        <v>0</v>
      </c>
      <c r="K121" s="11">
        <v>0</v>
      </c>
      <c r="L121" s="11">
        <v>0</v>
      </c>
      <c r="M121" s="11">
        <v>146</v>
      </c>
      <c r="N121" s="11">
        <v>147</v>
      </c>
      <c r="O121" s="11">
        <v>0</v>
      </c>
      <c r="P121" s="11">
        <v>0</v>
      </c>
      <c r="Q121" s="10">
        <v>0.99319727891156462</v>
      </c>
      <c r="R121" s="10">
        <v>0</v>
      </c>
      <c r="S121" s="10">
        <v>1</v>
      </c>
      <c r="T121" s="9" t="s">
        <v>48</v>
      </c>
      <c r="U121" s="8">
        <v>428.19727891156464</v>
      </c>
      <c r="V121" s="17">
        <v>1.8843537414965985</v>
      </c>
      <c r="W121" s="13">
        <v>73.01428571428572</v>
      </c>
    </row>
    <row r="122" spans="1:23" ht="15" thickBot="1" x14ac:dyDescent="0.35">
      <c r="A122" s="22">
        <v>44074</v>
      </c>
      <c r="B122" s="12" t="s">
        <v>26</v>
      </c>
      <c r="C122" s="25" t="s">
        <v>149</v>
      </c>
      <c r="D122" s="25">
        <f t="shared" si="5"/>
        <v>36</v>
      </c>
      <c r="E122" s="25">
        <v>4</v>
      </c>
      <c r="F122" s="25">
        <f>SUMIFS(Base!C:C,Mes,'Trafico Diario'!C122,Semana_Mes,'Trafico Diario'!E122)</f>
        <v>10346</v>
      </c>
      <c r="G122" s="26">
        <f t="shared" si="4"/>
        <v>0.13763773439010246</v>
      </c>
      <c r="H122" s="11">
        <v>1424</v>
      </c>
      <c r="I122" s="11">
        <v>1399</v>
      </c>
      <c r="J122" s="11">
        <v>8</v>
      </c>
      <c r="K122" s="11">
        <v>17</v>
      </c>
      <c r="L122" s="11">
        <v>25</v>
      </c>
      <c r="M122" s="11">
        <v>1220</v>
      </c>
      <c r="N122" s="11">
        <v>1398</v>
      </c>
      <c r="O122" s="11">
        <v>0</v>
      </c>
      <c r="P122" s="11">
        <v>0</v>
      </c>
      <c r="Q122" s="10">
        <v>0.87205146533238032</v>
      </c>
      <c r="R122" s="10">
        <v>1.75561797752809E-2</v>
      </c>
      <c r="S122" s="10">
        <v>0.9824438202247191</v>
      </c>
      <c r="T122" s="9" t="s">
        <v>47</v>
      </c>
      <c r="U122" s="8">
        <v>445.63876967095854</v>
      </c>
      <c r="V122" s="17">
        <v>14.984978540772532</v>
      </c>
      <c r="W122" s="13">
        <v>76.406921241050114</v>
      </c>
    </row>
    <row r="123" spans="1:23" ht="15" thickBot="1" x14ac:dyDescent="0.35">
      <c r="A123" s="22">
        <v>44075</v>
      </c>
      <c r="B123" s="1" t="s">
        <v>16</v>
      </c>
      <c r="C123" s="25" t="s">
        <v>148</v>
      </c>
      <c r="D123" s="25">
        <f t="shared" si="5"/>
        <v>36</v>
      </c>
      <c r="E123" s="25">
        <v>1</v>
      </c>
      <c r="F123" s="25">
        <f>SUMIFS(Base!C:C,Mes,'Trafico Diario'!C123,Semana_Mes,'Trafico Diario'!E123)</f>
        <v>5473</v>
      </c>
      <c r="G123" s="26">
        <f t="shared" si="4"/>
        <v>0.246117303124429</v>
      </c>
      <c r="H123" s="2">
        <v>1347</v>
      </c>
      <c r="I123" s="2">
        <v>1323</v>
      </c>
      <c r="J123" s="2">
        <v>10</v>
      </c>
      <c r="K123" s="2">
        <v>14</v>
      </c>
      <c r="L123" s="2">
        <v>24</v>
      </c>
      <c r="M123" s="2">
        <v>1193</v>
      </c>
      <c r="N123" s="2">
        <v>1323</v>
      </c>
      <c r="O123" s="2">
        <v>0</v>
      </c>
      <c r="P123" s="2">
        <v>0</v>
      </c>
      <c r="Q123" s="3">
        <v>0.90173847316704459</v>
      </c>
      <c r="R123" s="3">
        <v>1.7817371937639197E-2</v>
      </c>
      <c r="S123" s="3">
        <v>0.98218262806236079</v>
      </c>
      <c r="T123" s="4" t="s">
        <v>17</v>
      </c>
      <c r="U123" s="5">
        <v>412.65003779289492</v>
      </c>
      <c r="V123" s="16">
        <v>13.962207105064248</v>
      </c>
      <c r="W123" s="14">
        <v>71.163043478260875</v>
      </c>
    </row>
    <row r="124" spans="1:23" ht="15" thickBot="1" x14ac:dyDescent="0.35">
      <c r="A124" s="22">
        <v>44076</v>
      </c>
      <c r="B124" s="1" t="s">
        <v>18</v>
      </c>
      <c r="C124" s="25" t="s">
        <v>148</v>
      </c>
      <c r="D124" s="25">
        <f t="shared" si="5"/>
        <v>36</v>
      </c>
      <c r="E124" s="25">
        <v>1</v>
      </c>
      <c r="F124" s="25">
        <f>SUMIFS(Base!C:C,Mes,'Trafico Diario'!C124,Semana_Mes,'Trafico Diario'!E124)</f>
        <v>5473</v>
      </c>
      <c r="G124" s="26">
        <f t="shared" si="4"/>
        <v>0.26822583592179794</v>
      </c>
      <c r="H124" s="2">
        <v>1468</v>
      </c>
      <c r="I124" s="2">
        <v>1434</v>
      </c>
      <c r="J124" s="2">
        <v>13</v>
      </c>
      <c r="K124" s="2">
        <v>21</v>
      </c>
      <c r="L124" s="2">
        <v>34</v>
      </c>
      <c r="M124" s="2">
        <v>1207</v>
      </c>
      <c r="N124" s="2">
        <v>1434</v>
      </c>
      <c r="O124" s="2">
        <v>0</v>
      </c>
      <c r="P124" s="2">
        <v>0</v>
      </c>
      <c r="Q124" s="3">
        <v>0.84170153417015336</v>
      </c>
      <c r="R124" s="3">
        <v>2.316076294277929E-2</v>
      </c>
      <c r="S124" s="3">
        <v>0.97683923705722076</v>
      </c>
      <c r="T124" s="4" t="s">
        <v>19</v>
      </c>
      <c r="U124" s="5">
        <v>417.31450488145049</v>
      </c>
      <c r="V124" s="16">
        <v>17.955369595536961</v>
      </c>
      <c r="W124" s="14">
        <v>72.140540540540542</v>
      </c>
    </row>
    <row r="125" spans="1:23" ht="15" thickBot="1" x14ac:dyDescent="0.35">
      <c r="A125" s="22">
        <v>44077</v>
      </c>
      <c r="B125" s="1" t="s">
        <v>20</v>
      </c>
      <c r="C125" s="25" t="s">
        <v>148</v>
      </c>
      <c r="D125" s="25">
        <f t="shared" si="5"/>
        <v>36</v>
      </c>
      <c r="E125" s="25">
        <v>1</v>
      </c>
      <c r="F125" s="25">
        <f>SUMIFS(Base!C:C,Mes,'Trafico Diario'!C125,Semana_Mes,'Trafico Diario'!E125)</f>
        <v>5473</v>
      </c>
      <c r="G125" s="26">
        <f t="shared" si="4"/>
        <v>0.23990498812351543</v>
      </c>
      <c r="H125" s="2">
        <v>1313</v>
      </c>
      <c r="I125" s="2">
        <v>1289</v>
      </c>
      <c r="J125" s="2">
        <v>8</v>
      </c>
      <c r="K125" s="2">
        <v>16</v>
      </c>
      <c r="L125" s="2">
        <v>24</v>
      </c>
      <c r="M125" s="2">
        <v>1068</v>
      </c>
      <c r="N125" s="2">
        <v>1289</v>
      </c>
      <c r="O125" s="2">
        <v>0</v>
      </c>
      <c r="P125" s="2">
        <v>0</v>
      </c>
      <c r="Q125" s="3">
        <v>0.82854926299456944</v>
      </c>
      <c r="R125" s="3">
        <v>1.827875095201828E-2</v>
      </c>
      <c r="S125" s="3">
        <v>0.98172124904798175</v>
      </c>
      <c r="T125" s="4" t="s">
        <v>21</v>
      </c>
      <c r="U125" s="5">
        <v>389.81536074476338</v>
      </c>
      <c r="V125" s="16">
        <v>19.557020946470132</v>
      </c>
      <c r="W125" s="14">
        <v>75.415270018621968</v>
      </c>
    </row>
    <row r="126" spans="1:23" ht="15" thickBot="1" x14ac:dyDescent="0.35">
      <c r="A126" s="22">
        <v>44078</v>
      </c>
      <c r="B126" s="1" t="s">
        <v>22</v>
      </c>
      <c r="C126" s="25" t="s">
        <v>148</v>
      </c>
      <c r="D126" s="25">
        <f t="shared" si="5"/>
        <v>36</v>
      </c>
      <c r="E126" s="25">
        <v>1</v>
      </c>
      <c r="F126" s="25">
        <f>SUMIFS(Base!C:C,Mes,'Trafico Diario'!C126,Semana_Mes,'Trafico Diario'!E126)</f>
        <v>5473</v>
      </c>
      <c r="G126" s="26">
        <f t="shared" si="4"/>
        <v>0.22327790973871733</v>
      </c>
      <c r="H126" s="2">
        <v>1222</v>
      </c>
      <c r="I126" s="2">
        <v>1200</v>
      </c>
      <c r="J126" s="2">
        <v>11</v>
      </c>
      <c r="K126" s="2">
        <v>11</v>
      </c>
      <c r="L126" s="2">
        <v>22</v>
      </c>
      <c r="M126" s="2">
        <v>1026</v>
      </c>
      <c r="N126" s="2">
        <v>1200</v>
      </c>
      <c r="O126" s="2">
        <v>0</v>
      </c>
      <c r="P126" s="2">
        <v>0</v>
      </c>
      <c r="Q126" s="3">
        <v>0.85499999999999998</v>
      </c>
      <c r="R126" s="3">
        <v>1.8003273322422259E-2</v>
      </c>
      <c r="S126" s="3">
        <v>0.98199672667757776</v>
      </c>
      <c r="T126" s="4" t="s">
        <v>23</v>
      </c>
      <c r="U126" s="5">
        <v>398.20749999999998</v>
      </c>
      <c r="V126" s="16">
        <v>19.043333333333333</v>
      </c>
      <c r="W126" s="14">
        <v>67.504317789291889</v>
      </c>
    </row>
    <row r="127" spans="1:23" ht="15" thickBot="1" x14ac:dyDescent="0.35">
      <c r="A127" s="22">
        <v>44079</v>
      </c>
      <c r="B127" s="1" t="s">
        <v>24</v>
      </c>
      <c r="C127" s="25" t="s">
        <v>148</v>
      </c>
      <c r="D127" s="25">
        <f t="shared" si="5"/>
        <v>36</v>
      </c>
      <c r="E127" s="25">
        <v>1</v>
      </c>
      <c r="F127" s="25">
        <f>SUMIFS(Base!C:C,Mes,'Trafico Diario'!C127,Semana_Mes,'Trafico Diario'!E127)</f>
        <v>5473</v>
      </c>
      <c r="G127" s="26">
        <f t="shared" si="4"/>
        <v>2.2473963091540289E-2</v>
      </c>
      <c r="H127" s="2">
        <v>123</v>
      </c>
      <c r="I127" s="2">
        <v>123</v>
      </c>
      <c r="J127" s="2">
        <v>0</v>
      </c>
      <c r="K127" s="2">
        <v>0</v>
      </c>
      <c r="L127" s="2">
        <v>0</v>
      </c>
      <c r="M127" s="2">
        <v>123</v>
      </c>
      <c r="N127" s="2">
        <v>123</v>
      </c>
      <c r="O127" s="2">
        <v>0</v>
      </c>
      <c r="P127" s="2">
        <v>0</v>
      </c>
      <c r="Q127" s="3">
        <v>1</v>
      </c>
      <c r="R127" s="3">
        <v>0</v>
      </c>
      <c r="S127" s="3">
        <v>1</v>
      </c>
      <c r="T127" s="4" t="s">
        <v>25</v>
      </c>
      <c r="U127" s="5">
        <v>384.11382113821139</v>
      </c>
      <c r="V127" s="16">
        <v>1.4390243902439024</v>
      </c>
      <c r="W127" s="14">
        <v>70.47540983606558</v>
      </c>
    </row>
    <row r="128" spans="1:23" ht="15" thickBot="1" x14ac:dyDescent="0.35">
      <c r="A128" s="18">
        <v>44081</v>
      </c>
      <c r="B128" s="1" t="s">
        <v>26</v>
      </c>
      <c r="C128" s="25" t="s">
        <v>148</v>
      </c>
      <c r="D128" s="25">
        <f t="shared" si="5"/>
        <v>37</v>
      </c>
      <c r="E128" s="25">
        <v>2</v>
      </c>
      <c r="F128" s="25">
        <f>SUMIFS(Base!C:C,Mes,'Trafico Diario'!C128,Semana_Mes,'Trafico Diario'!E128)</f>
        <v>6805</v>
      </c>
      <c r="G128" s="26">
        <f t="shared" si="4"/>
        <v>0.18618662747979428</v>
      </c>
      <c r="H128" s="2">
        <v>1267</v>
      </c>
      <c r="I128" s="2">
        <v>1220</v>
      </c>
      <c r="J128" s="2">
        <v>17</v>
      </c>
      <c r="K128" s="2">
        <v>30</v>
      </c>
      <c r="L128" s="2">
        <v>47</v>
      </c>
      <c r="M128" s="2">
        <v>1071</v>
      </c>
      <c r="N128" s="2">
        <v>1220</v>
      </c>
      <c r="O128" s="2">
        <v>0</v>
      </c>
      <c r="P128" s="2">
        <v>0</v>
      </c>
      <c r="Q128" s="3">
        <v>0.87786885245901636</v>
      </c>
      <c r="R128" s="3">
        <v>3.7095501183898975E-2</v>
      </c>
      <c r="S128" s="3">
        <v>0.96290449881610107</v>
      </c>
      <c r="T128" s="4" t="s">
        <v>23</v>
      </c>
      <c r="U128" s="5">
        <v>398.82950819672129</v>
      </c>
      <c r="V128" s="16">
        <v>27.578688524590163</v>
      </c>
      <c r="W128" s="14">
        <v>68.615384615384613</v>
      </c>
    </row>
    <row r="129" spans="1:23" ht="15" thickBot="1" x14ac:dyDescent="0.35">
      <c r="A129" s="18">
        <v>44082</v>
      </c>
      <c r="B129" s="1" t="s">
        <v>16</v>
      </c>
      <c r="C129" s="25" t="s">
        <v>148</v>
      </c>
      <c r="D129" s="25">
        <f t="shared" si="5"/>
        <v>37</v>
      </c>
      <c r="E129" s="25">
        <v>2</v>
      </c>
      <c r="F129" s="25">
        <f>SUMIFS(Base!C:C,Mes,'Trafico Diario'!C129,Semana_Mes,'Trafico Diario'!E129)</f>
        <v>6805</v>
      </c>
      <c r="G129" s="26">
        <f t="shared" si="4"/>
        <v>0.19132990448199852</v>
      </c>
      <c r="H129" s="2">
        <v>1302</v>
      </c>
      <c r="I129" s="2">
        <v>1283</v>
      </c>
      <c r="J129" s="2">
        <v>10</v>
      </c>
      <c r="K129" s="2">
        <v>9</v>
      </c>
      <c r="L129" s="2">
        <v>19</v>
      </c>
      <c r="M129" s="2">
        <v>1172</v>
      </c>
      <c r="N129" s="2">
        <v>1283</v>
      </c>
      <c r="O129" s="2">
        <v>0</v>
      </c>
      <c r="P129" s="2">
        <v>0</v>
      </c>
      <c r="Q129" s="3">
        <v>0.91348402182385036</v>
      </c>
      <c r="R129" s="3">
        <v>1.4592933947772658E-2</v>
      </c>
      <c r="S129" s="3">
        <v>0.98540706605222739</v>
      </c>
      <c r="T129" s="4" t="s">
        <v>23</v>
      </c>
      <c r="U129" s="5">
        <v>398.27747466874513</v>
      </c>
      <c r="V129" s="16">
        <v>12.34684333593141</v>
      </c>
      <c r="W129" s="14">
        <v>69.979885057471265</v>
      </c>
    </row>
    <row r="130" spans="1:23" ht="15" thickBot="1" x14ac:dyDescent="0.35">
      <c r="A130" s="18">
        <v>44083</v>
      </c>
      <c r="B130" s="1" t="s">
        <v>18</v>
      </c>
      <c r="C130" s="25" t="s">
        <v>148</v>
      </c>
      <c r="D130" s="25">
        <f t="shared" ref="D130:D148" si="6">WEEKNUM(A130)</f>
        <v>37</v>
      </c>
      <c r="E130" s="25">
        <v>2</v>
      </c>
      <c r="F130" s="25">
        <f>SUMIFS(Base!C:C,Mes,'Trafico Diario'!C130,Semana_Mes,'Trafico Diario'!E130)</f>
        <v>6805</v>
      </c>
      <c r="G130" s="26">
        <f t="shared" si="4"/>
        <v>0.2254224834680382</v>
      </c>
      <c r="H130" s="2">
        <v>1534</v>
      </c>
      <c r="I130" s="2">
        <v>1499</v>
      </c>
      <c r="J130" s="2">
        <v>17</v>
      </c>
      <c r="K130" s="2">
        <v>18</v>
      </c>
      <c r="L130" s="2">
        <v>35</v>
      </c>
      <c r="M130" s="2">
        <v>1213</v>
      </c>
      <c r="N130" s="2">
        <v>1499</v>
      </c>
      <c r="O130" s="2">
        <v>0</v>
      </c>
      <c r="P130" s="2">
        <v>0</v>
      </c>
      <c r="Q130" s="3">
        <v>0.80920613742494996</v>
      </c>
      <c r="R130" s="3">
        <v>2.2816166883963495E-2</v>
      </c>
      <c r="S130" s="3">
        <v>0.97718383311603652</v>
      </c>
      <c r="T130" s="4" t="s">
        <v>27</v>
      </c>
      <c r="U130" s="5">
        <v>377.98198799199469</v>
      </c>
      <c r="V130" s="16">
        <v>26.323549032688458</v>
      </c>
      <c r="W130" s="14">
        <v>70.440329218106996</v>
      </c>
    </row>
    <row r="131" spans="1:23" ht="15" thickBot="1" x14ac:dyDescent="0.35">
      <c r="A131" s="18">
        <v>44084</v>
      </c>
      <c r="B131" s="1" t="s">
        <v>20</v>
      </c>
      <c r="C131" s="25" t="s">
        <v>148</v>
      </c>
      <c r="D131" s="25">
        <f t="shared" si="6"/>
        <v>37</v>
      </c>
      <c r="E131" s="25">
        <v>2</v>
      </c>
      <c r="F131" s="25">
        <f>SUMIFS(Base!C:C,Mes,'Trafico Diario'!C131,Semana_Mes,'Trafico Diario'!E131)</f>
        <v>6805</v>
      </c>
      <c r="G131" s="26">
        <f t="shared" ref="G131:G148" si="7">+H131/F131</f>
        <v>0.19779573842762674</v>
      </c>
      <c r="H131" s="2">
        <v>1346</v>
      </c>
      <c r="I131" s="2">
        <v>1311</v>
      </c>
      <c r="J131" s="2">
        <v>13</v>
      </c>
      <c r="K131" s="2">
        <v>22</v>
      </c>
      <c r="L131" s="2">
        <v>35</v>
      </c>
      <c r="M131" s="2">
        <v>1053</v>
      </c>
      <c r="N131" s="2">
        <v>1311</v>
      </c>
      <c r="O131" s="2">
        <v>0</v>
      </c>
      <c r="P131" s="2">
        <v>0</v>
      </c>
      <c r="Q131" s="3">
        <v>0.80320366132723109</v>
      </c>
      <c r="R131" s="3">
        <v>2.6002971768202082E-2</v>
      </c>
      <c r="S131" s="3">
        <v>0.9739970282317979</v>
      </c>
      <c r="T131" s="4" t="s">
        <v>28</v>
      </c>
      <c r="U131" s="5">
        <v>396.00305110602591</v>
      </c>
      <c r="V131" s="16">
        <v>24.433257055682684</v>
      </c>
      <c r="W131" s="14">
        <v>71.809315866084418</v>
      </c>
    </row>
    <row r="132" spans="1:23" ht="15" thickBot="1" x14ac:dyDescent="0.35">
      <c r="A132" s="18">
        <v>44085</v>
      </c>
      <c r="B132" s="1" t="s">
        <v>22</v>
      </c>
      <c r="C132" s="25" t="s">
        <v>148</v>
      </c>
      <c r="D132" s="25">
        <f t="shared" si="6"/>
        <v>37</v>
      </c>
      <c r="E132" s="25">
        <v>2</v>
      </c>
      <c r="F132" s="25">
        <f>SUMIFS(Base!C:C,Mes,'Trafico Diario'!C132,Semana_Mes,'Trafico Diario'!E132)</f>
        <v>6805</v>
      </c>
      <c r="G132" s="26">
        <f t="shared" si="7"/>
        <v>0.1807494489346069</v>
      </c>
      <c r="H132" s="2">
        <v>1230</v>
      </c>
      <c r="I132" s="2">
        <v>1216</v>
      </c>
      <c r="J132" s="2">
        <v>10</v>
      </c>
      <c r="K132" s="2">
        <v>4</v>
      </c>
      <c r="L132" s="2">
        <v>14</v>
      </c>
      <c r="M132" s="2">
        <v>1086</v>
      </c>
      <c r="N132" s="2">
        <v>1216</v>
      </c>
      <c r="O132" s="2">
        <v>0</v>
      </c>
      <c r="P132" s="2">
        <v>0</v>
      </c>
      <c r="Q132" s="3">
        <v>0.89309210526315785</v>
      </c>
      <c r="R132" s="3">
        <v>1.1382113821138212E-2</v>
      </c>
      <c r="S132" s="3">
        <v>0.98861788617886182</v>
      </c>
      <c r="T132" s="4" t="s">
        <v>29</v>
      </c>
      <c r="U132" s="5">
        <v>375.13486842105266</v>
      </c>
      <c r="V132" s="16">
        <v>13.675164473684211</v>
      </c>
      <c r="W132" s="14">
        <v>70.522167487684726</v>
      </c>
    </row>
    <row r="133" spans="1:23" ht="15" thickBot="1" x14ac:dyDescent="0.35">
      <c r="A133" s="18">
        <v>44086</v>
      </c>
      <c r="B133" s="1" t="s">
        <v>24</v>
      </c>
      <c r="C133" s="25" t="s">
        <v>148</v>
      </c>
      <c r="D133" s="25">
        <f t="shared" si="6"/>
        <v>37</v>
      </c>
      <c r="E133" s="25">
        <v>2</v>
      </c>
      <c r="F133" s="25">
        <f>SUMIFS(Base!C:C,Mes,'Trafico Diario'!C133,Semana_Mes,'Trafico Diario'!E133)</f>
        <v>6805</v>
      </c>
      <c r="G133" s="26">
        <f t="shared" si="7"/>
        <v>1.8515797207935343E-2</v>
      </c>
      <c r="H133" s="2">
        <v>126</v>
      </c>
      <c r="I133" s="2">
        <v>126</v>
      </c>
      <c r="J133" s="2">
        <v>0</v>
      </c>
      <c r="K133" s="2">
        <v>0</v>
      </c>
      <c r="L133" s="2">
        <v>0</v>
      </c>
      <c r="M133" s="2">
        <v>126</v>
      </c>
      <c r="N133" s="2">
        <v>126</v>
      </c>
      <c r="O133" s="2">
        <v>0</v>
      </c>
      <c r="P133" s="2">
        <v>0</v>
      </c>
      <c r="Q133" s="3">
        <v>1</v>
      </c>
      <c r="R133" s="3">
        <v>0</v>
      </c>
      <c r="S133" s="3">
        <v>1</v>
      </c>
      <c r="T133" s="4" t="s">
        <v>30</v>
      </c>
      <c r="U133" s="5">
        <v>458.23015873015873</v>
      </c>
      <c r="V133" s="16">
        <v>1.5555555555555556</v>
      </c>
      <c r="W133" s="14">
        <v>65.939393939393938</v>
      </c>
    </row>
    <row r="134" spans="1:23" ht="15" thickBot="1" x14ac:dyDescent="0.35">
      <c r="A134" s="22">
        <v>44088</v>
      </c>
      <c r="B134" s="1" t="s">
        <v>26</v>
      </c>
      <c r="C134" s="25" t="s">
        <v>148</v>
      </c>
      <c r="D134" s="25">
        <f t="shared" si="6"/>
        <v>38</v>
      </c>
      <c r="E134" s="25">
        <v>3</v>
      </c>
      <c r="F134" s="25">
        <f>SUMIFS(Base!C:C,Mes,'Trafico Diario'!C134,Semana_Mes,'Trafico Diario'!E134)</f>
        <v>6503</v>
      </c>
      <c r="G134" s="26">
        <f t="shared" si="7"/>
        <v>0.20221436260187606</v>
      </c>
      <c r="H134" s="2">
        <v>1315</v>
      </c>
      <c r="I134" s="2">
        <v>1292</v>
      </c>
      <c r="J134" s="2">
        <v>13</v>
      </c>
      <c r="K134" s="2">
        <v>10</v>
      </c>
      <c r="L134" s="2">
        <v>23</v>
      </c>
      <c r="M134" s="2">
        <v>1061</v>
      </c>
      <c r="N134" s="2">
        <v>1292</v>
      </c>
      <c r="O134" s="2">
        <v>0</v>
      </c>
      <c r="P134" s="2">
        <v>0</v>
      </c>
      <c r="Q134" s="3">
        <v>0.82120743034055732</v>
      </c>
      <c r="R134" s="3">
        <v>1.7490494296577948E-2</v>
      </c>
      <c r="S134" s="3">
        <v>0.9825095057034221</v>
      </c>
      <c r="T134" s="4" t="s">
        <v>31</v>
      </c>
      <c r="U134" s="5">
        <v>387.24380804953563</v>
      </c>
      <c r="V134" s="16">
        <v>22.079721362229101</v>
      </c>
      <c r="W134" s="14">
        <v>72.845201238390089</v>
      </c>
    </row>
    <row r="135" spans="1:23" ht="15" thickBot="1" x14ac:dyDescent="0.35">
      <c r="A135" s="22">
        <v>44089</v>
      </c>
      <c r="B135" s="1" t="s">
        <v>16</v>
      </c>
      <c r="C135" s="25" t="s">
        <v>148</v>
      </c>
      <c r="D135" s="25">
        <f t="shared" si="6"/>
        <v>38</v>
      </c>
      <c r="E135" s="25">
        <v>3</v>
      </c>
      <c r="F135" s="25">
        <f>SUMIFS(Base!C:C,Mes,'Trafico Diario'!C135,Semana_Mes,'Trafico Diario'!E135)</f>
        <v>6503</v>
      </c>
      <c r="G135" s="26">
        <f t="shared" si="7"/>
        <v>0.2065200676610795</v>
      </c>
      <c r="H135" s="2">
        <v>1343</v>
      </c>
      <c r="I135" s="2">
        <v>1325</v>
      </c>
      <c r="J135" s="2">
        <v>12</v>
      </c>
      <c r="K135" s="2">
        <v>6</v>
      </c>
      <c r="L135" s="2">
        <v>18</v>
      </c>
      <c r="M135" s="2">
        <v>1189</v>
      </c>
      <c r="N135" s="2">
        <v>1325</v>
      </c>
      <c r="O135" s="2">
        <v>0</v>
      </c>
      <c r="P135" s="2">
        <v>0</v>
      </c>
      <c r="Q135" s="3">
        <v>0.89735849056603778</v>
      </c>
      <c r="R135" s="3">
        <v>1.3402829486224869E-2</v>
      </c>
      <c r="S135" s="3">
        <v>0.98659717051377516</v>
      </c>
      <c r="T135" s="4" t="s">
        <v>32</v>
      </c>
      <c r="U135" s="5">
        <v>393.34339622641511</v>
      </c>
      <c r="V135" s="16">
        <v>15.324528301886792</v>
      </c>
      <c r="W135" s="14">
        <v>71.463525835866264</v>
      </c>
    </row>
    <row r="136" spans="1:23" ht="15" thickBot="1" x14ac:dyDescent="0.35">
      <c r="A136" s="22">
        <v>44090</v>
      </c>
      <c r="B136" s="1" t="s">
        <v>18</v>
      </c>
      <c r="C136" s="25" t="s">
        <v>148</v>
      </c>
      <c r="D136" s="25">
        <f t="shared" si="6"/>
        <v>38</v>
      </c>
      <c r="E136" s="25">
        <v>3</v>
      </c>
      <c r="F136" s="25">
        <f>SUMIFS(Base!C:C,Mes,'Trafico Diario'!C136,Semana_Mes,'Trafico Diario'!E136)</f>
        <v>6503</v>
      </c>
      <c r="G136" s="26">
        <f t="shared" si="7"/>
        <v>0.19975395971090265</v>
      </c>
      <c r="H136" s="2">
        <v>1299</v>
      </c>
      <c r="I136" s="2">
        <v>1273</v>
      </c>
      <c r="J136" s="2">
        <v>5</v>
      </c>
      <c r="K136" s="2">
        <v>21</v>
      </c>
      <c r="L136" s="2">
        <v>26</v>
      </c>
      <c r="M136" s="2">
        <v>1054</v>
      </c>
      <c r="N136" s="2">
        <v>1273</v>
      </c>
      <c r="O136" s="2">
        <v>0</v>
      </c>
      <c r="P136" s="2">
        <v>0</v>
      </c>
      <c r="Q136" s="3">
        <v>0.82796543597800476</v>
      </c>
      <c r="R136" s="3">
        <v>2.0015396458814474E-2</v>
      </c>
      <c r="S136" s="3">
        <v>0.97998460354118555</v>
      </c>
      <c r="T136" s="4" t="s">
        <v>33</v>
      </c>
      <c r="U136" s="5">
        <v>385.05655930871956</v>
      </c>
      <c r="V136" s="16">
        <v>26.70777690494894</v>
      </c>
      <c r="W136" s="14">
        <v>67.657643312101911</v>
      </c>
    </row>
    <row r="137" spans="1:23" ht="15" thickBot="1" x14ac:dyDescent="0.35">
      <c r="A137" s="22">
        <v>44091</v>
      </c>
      <c r="B137" s="1" t="s">
        <v>20</v>
      </c>
      <c r="C137" s="25" t="s">
        <v>148</v>
      </c>
      <c r="D137" s="25">
        <f t="shared" si="6"/>
        <v>38</v>
      </c>
      <c r="E137" s="25">
        <v>3</v>
      </c>
      <c r="F137" s="25">
        <f>SUMIFS(Base!C:C,Mes,'Trafico Diario'!C137,Semana_Mes,'Trafico Diario'!E137)</f>
        <v>6503</v>
      </c>
      <c r="G137" s="26">
        <f t="shared" si="7"/>
        <v>0.20390588958942027</v>
      </c>
      <c r="H137" s="2">
        <v>1326</v>
      </c>
      <c r="I137" s="2">
        <v>1317</v>
      </c>
      <c r="J137" s="2">
        <v>4</v>
      </c>
      <c r="K137" s="2">
        <v>5</v>
      </c>
      <c r="L137" s="2">
        <v>9</v>
      </c>
      <c r="M137" s="2">
        <v>1181</v>
      </c>
      <c r="N137" s="2">
        <v>1317</v>
      </c>
      <c r="O137" s="2">
        <v>0</v>
      </c>
      <c r="P137" s="2">
        <v>0</v>
      </c>
      <c r="Q137" s="3">
        <v>0.89673500379650717</v>
      </c>
      <c r="R137" s="3">
        <v>6.7873303167420816E-3</v>
      </c>
      <c r="S137" s="3">
        <v>0.99321266968325794</v>
      </c>
      <c r="T137" s="4" t="s">
        <v>31</v>
      </c>
      <c r="U137" s="5">
        <v>387.19058466211084</v>
      </c>
      <c r="V137" s="16">
        <v>11.272589217919514</v>
      </c>
      <c r="W137" s="14">
        <v>65.488262910798127</v>
      </c>
    </row>
    <row r="138" spans="1:23" ht="15" thickBot="1" x14ac:dyDescent="0.35">
      <c r="A138" s="22">
        <v>44092</v>
      </c>
      <c r="B138" s="1" t="s">
        <v>22</v>
      </c>
      <c r="C138" s="25" t="s">
        <v>148</v>
      </c>
      <c r="D138" s="25">
        <f t="shared" si="6"/>
        <v>38</v>
      </c>
      <c r="E138" s="25">
        <v>3</v>
      </c>
      <c r="F138" s="25">
        <f>SUMIFS(Base!C:C,Mes,'Trafico Diario'!C138,Semana_Mes,'Trafico Diario'!E138)</f>
        <v>6503</v>
      </c>
      <c r="G138" s="26">
        <f t="shared" si="7"/>
        <v>0.1751499308011687</v>
      </c>
      <c r="H138" s="2">
        <v>1139</v>
      </c>
      <c r="I138" s="2">
        <v>1128</v>
      </c>
      <c r="J138" s="2">
        <v>4</v>
      </c>
      <c r="K138" s="2">
        <v>7</v>
      </c>
      <c r="L138" s="2">
        <v>11</v>
      </c>
      <c r="M138" s="2">
        <v>1011</v>
      </c>
      <c r="N138" s="2">
        <v>1128</v>
      </c>
      <c r="O138" s="2">
        <v>0</v>
      </c>
      <c r="P138" s="2">
        <v>0</v>
      </c>
      <c r="Q138" s="3">
        <v>0.89627659574468088</v>
      </c>
      <c r="R138" s="3">
        <v>9.6575943810359964E-3</v>
      </c>
      <c r="S138" s="3">
        <v>0.99034240561896403</v>
      </c>
      <c r="T138" s="4" t="s">
        <v>34</v>
      </c>
      <c r="U138" s="5">
        <v>367.46187943262413</v>
      </c>
      <c r="V138" s="16">
        <v>11.468971631205674</v>
      </c>
      <c r="W138" s="14">
        <v>70.691244239631331</v>
      </c>
    </row>
    <row r="139" spans="1:23" ht="15" thickBot="1" x14ac:dyDescent="0.35">
      <c r="A139" s="22">
        <v>44093</v>
      </c>
      <c r="B139" s="1" t="s">
        <v>24</v>
      </c>
      <c r="C139" s="25" t="s">
        <v>148</v>
      </c>
      <c r="D139" s="25">
        <f t="shared" si="6"/>
        <v>38</v>
      </c>
      <c r="E139" s="25">
        <v>3</v>
      </c>
      <c r="F139" s="25">
        <f>SUMIFS(Base!C:C,Mes,'Trafico Diario'!C139,Semana_Mes,'Trafico Diario'!E139)</f>
        <v>6503</v>
      </c>
      <c r="G139" s="26">
        <f t="shared" si="7"/>
        <v>1.2455789635552822E-2</v>
      </c>
      <c r="H139" s="2">
        <v>81</v>
      </c>
      <c r="I139" s="2">
        <v>81</v>
      </c>
      <c r="J139" s="2">
        <v>0</v>
      </c>
      <c r="K139" s="2">
        <v>0</v>
      </c>
      <c r="L139" s="2">
        <v>0</v>
      </c>
      <c r="M139" s="2">
        <v>81</v>
      </c>
      <c r="N139" s="2">
        <v>81</v>
      </c>
      <c r="O139" s="2">
        <v>0</v>
      </c>
      <c r="P139" s="2">
        <v>0</v>
      </c>
      <c r="Q139" s="3">
        <v>1</v>
      </c>
      <c r="R139" s="3">
        <v>0</v>
      </c>
      <c r="S139" s="3">
        <v>1</v>
      </c>
      <c r="T139" s="4" t="s">
        <v>35</v>
      </c>
      <c r="U139" s="5">
        <v>434.39506172839504</v>
      </c>
      <c r="V139" s="16">
        <v>1.345679012345679</v>
      </c>
      <c r="W139" s="14">
        <v>60.8125</v>
      </c>
    </row>
    <row r="140" spans="1:23" ht="15" thickBot="1" x14ac:dyDescent="0.35">
      <c r="A140" s="18">
        <v>44095</v>
      </c>
      <c r="B140" s="1" t="s">
        <v>26</v>
      </c>
      <c r="C140" s="25" t="s">
        <v>148</v>
      </c>
      <c r="D140" s="25">
        <f t="shared" si="6"/>
        <v>39</v>
      </c>
      <c r="E140" s="25">
        <v>4</v>
      </c>
      <c r="F140" s="25">
        <f>SUMIFS(Base!C:C,Mes,'Trafico Diario'!C140,Semana_Mes,'Trafico Diario'!E140)</f>
        <v>6636</v>
      </c>
      <c r="G140" s="26">
        <f t="shared" si="7"/>
        <v>0.19198312236286919</v>
      </c>
      <c r="H140" s="2">
        <v>1274</v>
      </c>
      <c r="I140" s="2">
        <v>1249</v>
      </c>
      <c r="J140" s="2">
        <v>15</v>
      </c>
      <c r="K140" s="2">
        <v>10</v>
      </c>
      <c r="L140" s="2">
        <v>25</v>
      </c>
      <c r="M140" s="2">
        <v>1075</v>
      </c>
      <c r="N140" s="2">
        <v>1249</v>
      </c>
      <c r="O140" s="2">
        <v>0</v>
      </c>
      <c r="P140" s="2">
        <v>0</v>
      </c>
      <c r="Q140" s="3">
        <v>0.86068855084067253</v>
      </c>
      <c r="R140" s="3">
        <v>1.9623233908948195E-2</v>
      </c>
      <c r="S140" s="3">
        <v>0.98037676609105184</v>
      </c>
      <c r="T140" s="4" t="s">
        <v>25</v>
      </c>
      <c r="U140" s="5">
        <v>384.21216973578862</v>
      </c>
      <c r="V140" s="16">
        <v>22.006405124099281</v>
      </c>
      <c r="W140" s="14">
        <v>66.946508172362556</v>
      </c>
    </row>
    <row r="141" spans="1:23" ht="15" thickBot="1" x14ac:dyDescent="0.35">
      <c r="A141" s="18">
        <v>44096</v>
      </c>
      <c r="B141" s="1" t="s">
        <v>16</v>
      </c>
      <c r="C141" s="25" t="s">
        <v>148</v>
      </c>
      <c r="D141" s="25">
        <f t="shared" si="6"/>
        <v>39</v>
      </c>
      <c r="E141" s="25">
        <v>4</v>
      </c>
      <c r="F141" s="25">
        <f>SUMIFS(Base!C:C,Mes,'Trafico Diario'!C141,Semana_Mes,'Trafico Diario'!E141)</f>
        <v>6636</v>
      </c>
      <c r="G141" s="26">
        <f t="shared" si="7"/>
        <v>0.21564195298372513</v>
      </c>
      <c r="H141" s="2">
        <v>1431</v>
      </c>
      <c r="I141" s="2">
        <v>1391</v>
      </c>
      <c r="J141" s="2">
        <v>13</v>
      </c>
      <c r="K141" s="2">
        <v>27</v>
      </c>
      <c r="L141" s="2">
        <v>40</v>
      </c>
      <c r="M141" s="2">
        <v>1108</v>
      </c>
      <c r="N141" s="2">
        <v>1391</v>
      </c>
      <c r="O141" s="2">
        <v>0</v>
      </c>
      <c r="P141" s="2">
        <v>0</v>
      </c>
      <c r="Q141" s="3">
        <v>0.79654924514737602</v>
      </c>
      <c r="R141" s="3">
        <v>2.7952480782669462E-2</v>
      </c>
      <c r="S141" s="3">
        <v>0.97204751921733057</v>
      </c>
      <c r="T141" s="4" t="s">
        <v>36</v>
      </c>
      <c r="U141" s="5">
        <v>401.7627606038821</v>
      </c>
      <c r="V141" s="16">
        <v>29.813803019410496</v>
      </c>
      <c r="W141" s="14">
        <v>69.532324621733153</v>
      </c>
    </row>
    <row r="142" spans="1:23" ht="15" thickBot="1" x14ac:dyDescent="0.35">
      <c r="A142" s="18">
        <v>44097</v>
      </c>
      <c r="B142" s="1" t="s">
        <v>18</v>
      </c>
      <c r="C142" s="25" t="s">
        <v>148</v>
      </c>
      <c r="D142" s="25">
        <f t="shared" si="6"/>
        <v>39</v>
      </c>
      <c r="E142" s="25">
        <v>4</v>
      </c>
      <c r="F142" s="25">
        <f>SUMIFS(Base!C:C,Mes,'Trafico Diario'!C142,Semana_Mes,'Trafico Diario'!E142)</f>
        <v>6636</v>
      </c>
      <c r="G142" s="26">
        <f t="shared" si="7"/>
        <v>0.20946353224834238</v>
      </c>
      <c r="H142" s="2">
        <v>1390</v>
      </c>
      <c r="I142" s="2">
        <v>1359</v>
      </c>
      <c r="J142" s="2">
        <v>15</v>
      </c>
      <c r="K142" s="2">
        <v>16</v>
      </c>
      <c r="L142" s="2">
        <v>31</v>
      </c>
      <c r="M142" s="2">
        <v>1123</v>
      </c>
      <c r="N142" s="2">
        <v>1359</v>
      </c>
      <c r="O142" s="2">
        <v>0</v>
      </c>
      <c r="P142" s="2">
        <v>0</v>
      </c>
      <c r="Q142" s="3">
        <v>0.82634289919058135</v>
      </c>
      <c r="R142" s="3">
        <v>2.2302158273381296E-2</v>
      </c>
      <c r="S142" s="3">
        <v>0.97769784172661867</v>
      </c>
      <c r="T142" s="4" t="s">
        <v>37</v>
      </c>
      <c r="U142" s="5">
        <v>406.66887417218544</v>
      </c>
      <c r="V142" s="16">
        <v>23.311258278145697</v>
      </c>
      <c r="W142" s="14">
        <v>64.624309392265189</v>
      </c>
    </row>
    <row r="143" spans="1:23" ht="15" thickBot="1" x14ac:dyDescent="0.35">
      <c r="A143" s="18">
        <v>44098</v>
      </c>
      <c r="B143" s="1" t="s">
        <v>20</v>
      </c>
      <c r="C143" s="25" t="s">
        <v>148</v>
      </c>
      <c r="D143" s="25">
        <f t="shared" si="6"/>
        <v>39</v>
      </c>
      <c r="E143" s="25">
        <v>4</v>
      </c>
      <c r="F143" s="25">
        <f>SUMIFS(Base!C:C,Mes,'Trafico Diario'!C143,Semana_Mes,'Trafico Diario'!E143)</f>
        <v>6636</v>
      </c>
      <c r="G143" s="26">
        <f t="shared" si="7"/>
        <v>0.20253164556962025</v>
      </c>
      <c r="H143" s="2">
        <v>1344</v>
      </c>
      <c r="I143" s="2">
        <v>1330</v>
      </c>
      <c r="J143" s="2">
        <v>10</v>
      </c>
      <c r="K143" s="2">
        <v>4</v>
      </c>
      <c r="L143" s="2">
        <v>14</v>
      </c>
      <c r="M143" s="2">
        <v>1199</v>
      </c>
      <c r="N143" s="2">
        <v>1330</v>
      </c>
      <c r="O143" s="2">
        <v>0</v>
      </c>
      <c r="P143" s="2">
        <v>0</v>
      </c>
      <c r="Q143" s="3">
        <v>0.90150375939849625</v>
      </c>
      <c r="R143" s="3">
        <v>1.0416666666666666E-2</v>
      </c>
      <c r="S143" s="3">
        <v>0.98958333333333337</v>
      </c>
      <c r="T143" s="4" t="s">
        <v>38</v>
      </c>
      <c r="U143" s="5">
        <v>348.09097744360901</v>
      </c>
      <c r="V143" s="16">
        <v>11.072180451127819</v>
      </c>
      <c r="W143" s="14">
        <v>62.403985507246375</v>
      </c>
    </row>
    <row r="144" spans="1:23" ht="15" thickBot="1" x14ac:dyDescent="0.35">
      <c r="A144" s="18">
        <v>44099</v>
      </c>
      <c r="B144" s="1" t="s">
        <v>22</v>
      </c>
      <c r="C144" s="25" t="s">
        <v>148</v>
      </c>
      <c r="D144" s="25">
        <f t="shared" si="6"/>
        <v>39</v>
      </c>
      <c r="E144" s="25">
        <v>4</v>
      </c>
      <c r="F144" s="25">
        <f>SUMIFS(Base!C:C,Mes,'Trafico Diario'!C144,Semana_Mes,'Trafico Diario'!E144)</f>
        <v>6636</v>
      </c>
      <c r="G144" s="26">
        <f t="shared" si="7"/>
        <v>0.16395418927064498</v>
      </c>
      <c r="H144" s="2">
        <v>1088</v>
      </c>
      <c r="I144" s="2">
        <v>1078</v>
      </c>
      <c r="J144" s="2">
        <v>5</v>
      </c>
      <c r="K144" s="2">
        <v>5</v>
      </c>
      <c r="L144" s="2">
        <v>10</v>
      </c>
      <c r="M144" s="2">
        <v>983</v>
      </c>
      <c r="N144" s="2">
        <v>1078</v>
      </c>
      <c r="O144" s="2">
        <v>0</v>
      </c>
      <c r="P144" s="2">
        <v>0</v>
      </c>
      <c r="Q144" s="3">
        <v>0.91187384044526898</v>
      </c>
      <c r="R144" s="3">
        <v>9.1911764705882356E-3</v>
      </c>
      <c r="S144" s="3">
        <v>0.9908088235294118</v>
      </c>
      <c r="T144" s="4" t="s">
        <v>39</v>
      </c>
      <c r="U144" s="5">
        <v>347.65769944341372</v>
      </c>
      <c r="V144" s="16">
        <v>10.510204081632653</v>
      </c>
      <c r="W144" s="14">
        <v>62.97782258064516</v>
      </c>
    </row>
    <row r="145" spans="1:23" ht="15" thickBot="1" x14ac:dyDescent="0.35">
      <c r="A145" s="18">
        <v>44100</v>
      </c>
      <c r="B145" s="1" t="s">
        <v>24</v>
      </c>
      <c r="C145" s="25" t="s">
        <v>148</v>
      </c>
      <c r="D145" s="25">
        <f t="shared" si="6"/>
        <v>39</v>
      </c>
      <c r="E145" s="25">
        <v>4</v>
      </c>
      <c r="F145" s="25">
        <f>SUMIFS(Base!C:C,Mes,'Trafico Diario'!C145,Semana_Mes,'Trafico Diario'!E145)</f>
        <v>6636</v>
      </c>
      <c r="G145" s="26">
        <f t="shared" si="7"/>
        <v>1.642555756479807E-2</v>
      </c>
      <c r="H145" s="2">
        <v>109</v>
      </c>
      <c r="I145" s="2">
        <v>109</v>
      </c>
      <c r="J145" s="2">
        <v>0</v>
      </c>
      <c r="K145" s="2">
        <v>0</v>
      </c>
      <c r="L145" s="2">
        <v>0</v>
      </c>
      <c r="M145" s="2">
        <v>108</v>
      </c>
      <c r="N145" s="2">
        <v>109</v>
      </c>
      <c r="O145" s="2">
        <v>0</v>
      </c>
      <c r="P145" s="2">
        <v>0</v>
      </c>
      <c r="Q145" s="3">
        <v>0.99082568807339455</v>
      </c>
      <c r="R145" s="3">
        <v>0</v>
      </c>
      <c r="S145" s="3">
        <v>1</v>
      </c>
      <c r="T145" s="4" t="s">
        <v>40</v>
      </c>
      <c r="U145" s="5">
        <v>359.26605504587155</v>
      </c>
      <c r="V145" s="16">
        <v>2.1467889908256881</v>
      </c>
      <c r="W145" s="14">
        <v>65.142857142857139</v>
      </c>
    </row>
    <row r="146" spans="1:23" ht="15" thickBot="1" x14ac:dyDescent="0.35">
      <c r="A146" s="22">
        <v>44102</v>
      </c>
      <c r="B146" s="1" t="s">
        <v>26</v>
      </c>
      <c r="C146" s="25" t="s">
        <v>148</v>
      </c>
      <c r="D146" s="25">
        <f t="shared" si="6"/>
        <v>40</v>
      </c>
      <c r="E146" s="25">
        <v>5</v>
      </c>
      <c r="F146" s="25">
        <f>SUMIFS(Base!C:C,Mes,'Trafico Diario'!C146,Semana_Mes,'Trafico Diario'!E146)</f>
        <v>3851</v>
      </c>
      <c r="G146" s="26">
        <f t="shared" si="7"/>
        <v>0.33341989093741886</v>
      </c>
      <c r="H146" s="2">
        <v>1284</v>
      </c>
      <c r="I146" s="2">
        <v>1225</v>
      </c>
      <c r="J146" s="2">
        <v>10</v>
      </c>
      <c r="K146" s="2">
        <v>49</v>
      </c>
      <c r="L146" s="2">
        <v>59</v>
      </c>
      <c r="M146" s="2">
        <v>973</v>
      </c>
      <c r="N146" s="2">
        <v>1225</v>
      </c>
      <c r="O146" s="2">
        <v>0</v>
      </c>
      <c r="P146" s="2">
        <v>0</v>
      </c>
      <c r="Q146" s="3">
        <v>0.79428571428571426</v>
      </c>
      <c r="R146" s="3">
        <v>4.5950155763239874E-2</v>
      </c>
      <c r="S146" s="3">
        <v>0.95404984423676009</v>
      </c>
      <c r="T146" s="4" t="s">
        <v>41</v>
      </c>
      <c r="U146" s="5">
        <v>361.59020408163263</v>
      </c>
      <c r="V146" s="16">
        <v>43.611428571428569</v>
      </c>
      <c r="W146" s="14">
        <v>61.96153846153846</v>
      </c>
    </row>
    <row r="147" spans="1:23" ht="15" thickBot="1" x14ac:dyDescent="0.35">
      <c r="A147" s="22">
        <v>44103</v>
      </c>
      <c r="B147" s="1" t="s">
        <v>16</v>
      </c>
      <c r="C147" s="25" t="s">
        <v>148</v>
      </c>
      <c r="D147" s="25">
        <f t="shared" si="6"/>
        <v>40</v>
      </c>
      <c r="E147" s="25">
        <v>5</v>
      </c>
      <c r="F147" s="25">
        <f>SUMIFS(Base!C:C,Mes,'Trafico Diario'!C147,Semana_Mes,'Trafico Diario'!E147)</f>
        <v>3851</v>
      </c>
      <c r="G147" s="26">
        <f t="shared" si="7"/>
        <v>0.35055829654635162</v>
      </c>
      <c r="H147" s="2">
        <v>1350</v>
      </c>
      <c r="I147" s="2">
        <v>1319</v>
      </c>
      <c r="J147" s="2">
        <v>9</v>
      </c>
      <c r="K147" s="2">
        <v>22</v>
      </c>
      <c r="L147" s="2">
        <v>31</v>
      </c>
      <c r="M147" s="2">
        <v>1056</v>
      </c>
      <c r="N147" s="2">
        <v>1319</v>
      </c>
      <c r="O147" s="2">
        <v>0</v>
      </c>
      <c r="P147" s="2">
        <v>0</v>
      </c>
      <c r="Q147" s="3">
        <v>0.80060652009097799</v>
      </c>
      <c r="R147" s="3">
        <v>2.2962962962962963E-2</v>
      </c>
      <c r="S147" s="3">
        <v>0.97703703703703704</v>
      </c>
      <c r="T147" s="4" t="s">
        <v>42</v>
      </c>
      <c r="U147" s="5">
        <v>388.98711144806674</v>
      </c>
      <c r="V147" s="16">
        <v>25.263078089461715</v>
      </c>
      <c r="W147" s="14">
        <v>63.926328502415458</v>
      </c>
    </row>
    <row r="148" spans="1:23" ht="15" thickBot="1" x14ac:dyDescent="0.35">
      <c r="A148" s="22">
        <v>44104</v>
      </c>
      <c r="B148" s="1" t="s">
        <v>18</v>
      </c>
      <c r="C148" s="25" t="s">
        <v>148</v>
      </c>
      <c r="D148" s="25">
        <f t="shared" si="6"/>
        <v>40</v>
      </c>
      <c r="E148" s="25">
        <v>5</v>
      </c>
      <c r="F148" s="25">
        <f>SUMIFS(Base!C:C,Mes,'Trafico Diario'!C148,Semana_Mes,'Trafico Diario'!E148)</f>
        <v>3851</v>
      </c>
      <c r="G148" s="26">
        <f t="shared" si="7"/>
        <v>0.31602181251622957</v>
      </c>
      <c r="H148" s="2">
        <v>1217</v>
      </c>
      <c r="I148" s="2">
        <v>1190</v>
      </c>
      <c r="J148" s="2">
        <v>7</v>
      </c>
      <c r="K148" s="2">
        <v>20</v>
      </c>
      <c r="L148" s="2">
        <v>27</v>
      </c>
      <c r="M148" s="2">
        <v>994</v>
      </c>
      <c r="N148" s="2">
        <v>1190</v>
      </c>
      <c r="O148" s="2">
        <v>0</v>
      </c>
      <c r="P148" s="2">
        <v>0</v>
      </c>
      <c r="Q148" s="3">
        <v>0.83529411764705885</v>
      </c>
      <c r="R148" s="3">
        <v>2.2185702547247329E-2</v>
      </c>
      <c r="S148" s="3">
        <v>0.97781429745275272</v>
      </c>
      <c r="T148" s="4" t="s">
        <v>43</v>
      </c>
      <c r="U148" s="5">
        <v>346.74705882352941</v>
      </c>
      <c r="V148" s="16">
        <v>24.595798319327731</v>
      </c>
      <c r="W148" s="14">
        <v>61.133211678832119</v>
      </c>
    </row>
  </sheetData>
  <pageMargins left="0" right="0" top="0" bottom="0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workbookViewId="0">
      <selection activeCell="A16" sqref="A16"/>
    </sheetView>
  </sheetViews>
  <sheetFormatPr baseColWidth="10" defaultRowHeight="14.4" x14ac:dyDescent="0.3"/>
  <cols>
    <col min="1" max="1" width="16.5546875" bestFit="1" customWidth="1"/>
    <col min="2" max="2" width="25.33203125" bestFit="1" customWidth="1"/>
  </cols>
  <sheetData>
    <row r="2" spans="1:2" ht="15" thickBot="1" x14ac:dyDescent="0.35"/>
    <row r="3" spans="1:2" ht="28.2" thickBot="1" x14ac:dyDescent="0.35">
      <c r="A3" s="7" t="s">
        <v>161</v>
      </c>
      <c r="B3" s="7" t="s">
        <v>162</v>
      </c>
    </row>
    <row r="4" spans="1:2" x14ac:dyDescent="0.3">
      <c r="A4" s="24" t="s">
        <v>153</v>
      </c>
      <c r="B4" s="21">
        <v>25612</v>
      </c>
    </row>
    <row r="5" spans="1:2" x14ac:dyDescent="0.3">
      <c r="A5" s="24" t="s">
        <v>152</v>
      </c>
      <c r="B5" s="21">
        <v>51427</v>
      </c>
    </row>
    <row r="6" spans="1:2" x14ac:dyDescent="0.3">
      <c r="A6" s="24" t="s">
        <v>151</v>
      </c>
      <c r="B6" s="21">
        <v>72297</v>
      </c>
    </row>
    <row r="7" spans="1:2" x14ac:dyDescent="0.3">
      <c r="A7" s="24" t="s">
        <v>150</v>
      </c>
      <c r="B7" s="21">
        <v>83193</v>
      </c>
    </row>
    <row r="8" spans="1:2" x14ac:dyDescent="0.3">
      <c r="A8" s="24" t="s">
        <v>149</v>
      </c>
      <c r="B8" s="21">
        <v>35239</v>
      </c>
    </row>
    <row r="9" spans="1:2" ht="15" thickBot="1" x14ac:dyDescent="0.35">
      <c r="A9" s="24" t="s">
        <v>148</v>
      </c>
      <c r="B9" s="21">
        <v>29268</v>
      </c>
    </row>
    <row r="10" spans="1:2" ht="15" thickBot="1" x14ac:dyDescent="0.35">
      <c r="A10" s="7" t="s">
        <v>155</v>
      </c>
      <c r="B10" s="7">
        <v>297036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workbookViewId="0">
      <selection activeCell="N23" sqref="N23"/>
    </sheetView>
  </sheetViews>
  <sheetFormatPr baseColWidth="10" defaultRowHeight="14.4" x14ac:dyDescent="0.3"/>
  <cols>
    <col min="1" max="1" width="26.5546875" customWidth="1"/>
    <col min="2" max="2" width="14.5546875" customWidth="1"/>
    <col min="3" max="3" width="5.5546875" customWidth="1"/>
    <col min="4" max="28" width="3" customWidth="1"/>
    <col min="29" max="29" width="12.5546875" bestFit="1" customWidth="1"/>
  </cols>
  <sheetData>
    <row r="1" spans="1:3" x14ac:dyDescent="0.3">
      <c r="A1" s="27" t="s">
        <v>158</v>
      </c>
      <c r="B1" s="27"/>
      <c r="C1" s="27"/>
    </row>
    <row r="2" spans="1:3" x14ac:dyDescent="0.3">
      <c r="A2" s="27" t="s">
        <v>46</v>
      </c>
      <c r="B2" s="27" t="s">
        <v>157</v>
      </c>
      <c r="C2" s="27" t="s">
        <v>156</v>
      </c>
    </row>
    <row r="3" spans="1:3" x14ac:dyDescent="0.3">
      <c r="A3" t="s">
        <v>153</v>
      </c>
      <c r="B3">
        <v>1</v>
      </c>
      <c r="C3" s="23">
        <v>0.10869904732156802</v>
      </c>
    </row>
    <row r="4" spans="1:3" x14ac:dyDescent="0.3">
      <c r="B4">
        <v>2</v>
      </c>
      <c r="C4" s="23">
        <v>0.10186631266593785</v>
      </c>
    </row>
    <row r="5" spans="1:3" x14ac:dyDescent="0.3">
      <c r="B5">
        <v>3</v>
      </c>
      <c r="C5" s="23">
        <v>0.21790566921755428</v>
      </c>
    </row>
    <row r="6" spans="1:3" x14ac:dyDescent="0.3">
      <c r="B6">
        <v>4</v>
      </c>
      <c r="C6" s="23">
        <v>0.26745275652038109</v>
      </c>
    </row>
    <row r="7" spans="1:3" x14ac:dyDescent="0.3">
      <c r="B7">
        <v>5</v>
      </c>
      <c r="C7" s="23">
        <v>0.30407621427455878</v>
      </c>
    </row>
    <row r="8" spans="1:3" x14ac:dyDescent="0.3">
      <c r="A8" s="27" t="s">
        <v>155</v>
      </c>
      <c r="B8" s="27"/>
      <c r="C8" s="28">
        <v>1</v>
      </c>
    </row>
    <row r="10" spans="1:3" x14ac:dyDescent="0.3">
      <c r="A10" s="27" t="s">
        <v>158</v>
      </c>
      <c r="B10" s="27"/>
      <c r="C10" s="27"/>
    </row>
    <row r="11" spans="1:3" x14ac:dyDescent="0.3">
      <c r="A11" s="27" t="s">
        <v>46</v>
      </c>
      <c r="B11" s="27" t="s">
        <v>157</v>
      </c>
      <c r="C11" s="27" t="s">
        <v>156</v>
      </c>
    </row>
    <row r="12" spans="1:3" x14ac:dyDescent="0.3">
      <c r="A12" t="s">
        <v>152</v>
      </c>
      <c r="B12">
        <v>1</v>
      </c>
      <c r="C12" s="23">
        <v>0.20955918097497422</v>
      </c>
    </row>
    <row r="13" spans="1:3" x14ac:dyDescent="0.3">
      <c r="B13">
        <v>2</v>
      </c>
      <c r="C13" s="23">
        <v>0.23761837167246777</v>
      </c>
    </row>
    <row r="14" spans="1:3" x14ac:dyDescent="0.3">
      <c r="B14">
        <v>3</v>
      </c>
      <c r="C14" s="23">
        <v>0.266922044840259</v>
      </c>
    </row>
    <row r="15" spans="1:3" x14ac:dyDescent="0.3">
      <c r="B15">
        <v>4</v>
      </c>
      <c r="C15" s="23">
        <v>0.28590040251229898</v>
      </c>
    </row>
    <row r="16" spans="1:3" x14ac:dyDescent="0.3">
      <c r="A16" s="27" t="s">
        <v>155</v>
      </c>
      <c r="B16" s="27"/>
      <c r="C16" s="28">
        <v>1</v>
      </c>
    </row>
    <row r="18" spans="1:3" x14ac:dyDescent="0.3">
      <c r="A18" s="27" t="s">
        <v>158</v>
      </c>
      <c r="B18" s="27"/>
      <c r="C18" s="27"/>
    </row>
    <row r="19" spans="1:3" x14ac:dyDescent="0.3">
      <c r="A19" s="27" t="s">
        <v>46</v>
      </c>
      <c r="B19" s="27" t="s">
        <v>157</v>
      </c>
      <c r="C19" s="27" t="s">
        <v>156</v>
      </c>
    </row>
    <row r="20" spans="1:3" x14ac:dyDescent="0.3">
      <c r="A20" t="s">
        <v>151</v>
      </c>
      <c r="B20">
        <v>1</v>
      </c>
      <c r="C20" s="23">
        <v>0.2080860893259748</v>
      </c>
    </row>
    <row r="21" spans="1:3" x14ac:dyDescent="0.3">
      <c r="B21">
        <v>2</v>
      </c>
      <c r="C21" s="23">
        <v>0.20816908032145179</v>
      </c>
    </row>
    <row r="22" spans="1:3" x14ac:dyDescent="0.3">
      <c r="B22">
        <v>3</v>
      </c>
      <c r="C22" s="23">
        <v>0.23265142398716407</v>
      </c>
    </row>
    <row r="23" spans="1:3" x14ac:dyDescent="0.3">
      <c r="B23">
        <v>4</v>
      </c>
      <c r="C23" s="23">
        <v>0.35109340636540937</v>
      </c>
    </row>
    <row r="24" spans="1:3" x14ac:dyDescent="0.3">
      <c r="A24" s="27" t="s">
        <v>155</v>
      </c>
      <c r="B24" s="27"/>
      <c r="C24" s="28">
        <v>1</v>
      </c>
    </row>
    <row r="26" spans="1:3" x14ac:dyDescent="0.3">
      <c r="A26" s="27" t="s">
        <v>158</v>
      </c>
      <c r="B26" s="27"/>
      <c r="C26" s="27"/>
    </row>
    <row r="27" spans="1:3" x14ac:dyDescent="0.3">
      <c r="A27" s="27" t="s">
        <v>46</v>
      </c>
      <c r="B27" s="27" t="s">
        <v>157</v>
      </c>
      <c r="C27" s="27" t="s">
        <v>156</v>
      </c>
    </row>
    <row r="28" spans="1:3" x14ac:dyDescent="0.3">
      <c r="A28" t="s">
        <v>150</v>
      </c>
      <c r="B28">
        <v>1</v>
      </c>
      <c r="C28" s="23">
        <v>0.36134049739761759</v>
      </c>
    </row>
    <row r="29" spans="1:3" x14ac:dyDescent="0.3">
      <c r="B29">
        <v>2</v>
      </c>
      <c r="C29" s="23">
        <v>0.21981416705732454</v>
      </c>
    </row>
    <row r="30" spans="1:3" x14ac:dyDescent="0.3">
      <c r="B30">
        <v>3</v>
      </c>
      <c r="C30" s="23">
        <v>0.16729772937626963</v>
      </c>
    </row>
    <row r="31" spans="1:3" x14ac:dyDescent="0.3">
      <c r="B31">
        <v>4</v>
      </c>
      <c r="C31" s="23">
        <v>0.122702631230993</v>
      </c>
    </row>
    <row r="32" spans="1:3" x14ac:dyDescent="0.3">
      <c r="B32">
        <v>5</v>
      </c>
      <c r="C32" s="23">
        <v>0.12884497493779526</v>
      </c>
    </row>
    <row r="33" spans="1:3" x14ac:dyDescent="0.3">
      <c r="A33" s="27" t="s">
        <v>155</v>
      </c>
      <c r="B33" s="27"/>
      <c r="C33" s="28">
        <v>1</v>
      </c>
    </row>
    <row r="35" spans="1:3" x14ac:dyDescent="0.3">
      <c r="A35" s="27" t="s">
        <v>158</v>
      </c>
      <c r="B35" s="27"/>
      <c r="C35" s="27"/>
    </row>
    <row r="36" spans="1:3" x14ac:dyDescent="0.3">
      <c r="A36" s="27" t="s">
        <v>46</v>
      </c>
      <c r="B36" s="27" t="s">
        <v>157</v>
      </c>
      <c r="C36" s="27" t="s">
        <v>156</v>
      </c>
    </row>
    <row r="37" spans="1:3" x14ac:dyDescent="0.3">
      <c r="A37" t="s">
        <v>149</v>
      </c>
      <c r="B37">
        <v>1</v>
      </c>
      <c r="C37" s="23">
        <v>0.22727659695224042</v>
      </c>
    </row>
    <row r="38" spans="1:3" x14ac:dyDescent="0.3">
      <c r="B38">
        <v>2</v>
      </c>
      <c r="C38" s="23">
        <v>0.26870796560628851</v>
      </c>
    </row>
    <row r="39" spans="1:3" x14ac:dyDescent="0.3">
      <c r="B39">
        <v>3</v>
      </c>
      <c r="C39" s="23">
        <v>0.21042027299299071</v>
      </c>
    </row>
    <row r="40" spans="1:3" x14ac:dyDescent="0.3">
      <c r="B40">
        <v>4</v>
      </c>
      <c r="C40" s="23">
        <v>0.29359516444848038</v>
      </c>
    </row>
    <row r="41" spans="1:3" x14ac:dyDescent="0.3">
      <c r="A41" s="27" t="s">
        <v>155</v>
      </c>
      <c r="B41" s="27"/>
      <c r="C41" s="28">
        <v>1</v>
      </c>
    </row>
    <row r="43" spans="1:3" x14ac:dyDescent="0.3">
      <c r="A43" s="27" t="s">
        <v>158</v>
      </c>
      <c r="B43" s="27"/>
      <c r="C43" s="27"/>
    </row>
    <row r="44" spans="1:3" x14ac:dyDescent="0.3">
      <c r="A44" s="27" t="s">
        <v>46</v>
      </c>
      <c r="B44" s="27" t="s">
        <v>157</v>
      </c>
      <c r="C44" s="27" t="s">
        <v>156</v>
      </c>
    </row>
    <row r="45" spans="1:3" x14ac:dyDescent="0.3">
      <c r="A45" t="s">
        <v>148</v>
      </c>
      <c r="B45">
        <v>1</v>
      </c>
      <c r="C45" s="23">
        <v>0.18699603662703293</v>
      </c>
    </row>
    <row r="46" spans="1:3" x14ac:dyDescent="0.3">
      <c r="B46">
        <v>2</v>
      </c>
      <c r="C46" s="23">
        <v>0.23250649173158397</v>
      </c>
    </row>
    <row r="47" spans="1:3" x14ac:dyDescent="0.3">
      <c r="B47">
        <v>3</v>
      </c>
      <c r="C47" s="23">
        <v>0.22218805521388546</v>
      </c>
    </row>
    <row r="48" spans="1:3" x14ac:dyDescent="0.3">
      <c r="B48">
        <v>4</v>
      </c>
      <c r="C48" s="23">
        <v>0.22673226732267324</v>
      </c>
    </row>
    <row r="49" spans="1:3" x14ac:dyDescent="0.3">
      <c r="B49">
        <v>5</v>
      </c>
      <c r="C49" s="23">
        <v>0.13157714910482438</v>
      </c>
    </row>
    <row r="50" spans="1:3" x14ac:dyDescent="0.3">
      <c r="A50" s="27" t="s">
        <v>155</v>
      </c>
      <c r="B50" s="27"/>
      <c r="C50" s="28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2" sqref="A2:B28"/>
    </sheetView>
  </sheetViews>
  <sheetFormatPr baseColWidth="10" defaultRowHeight="14.4" x14ac:dyDescent="0.3"/>
  <cols>
    <col min="1" max="1" width="26.5546875" customWidth="1"/>
    <col min="2" max="2" width="14.5546875" customWidth="1"/>
    <col min="3" max="3" width="7" customWidth="1"/>
  </cols>
  <sheetData>
    <row r="1" spans="1:3" x14ac:dyDescent="0.3">
      <c r="A1" s="20" t="s">
        <v>46</v>
      </c>
      <c r="B1" s="20" t="s">
        <v>157</v>
      </c>
      <c r="C1" t="s">
        <v>156</v>
      </c>
    </row>
    <row r="2" spans="1:3" x14ac:dyDescent="0.3">
      <c r="A2" t="s">
        <v>153</v>
      </c>
      <c r="B2">
        <v>1</v>
      </c>
      <c r="C2" s="21">
        <v>2784</v>
      </c>
    </row>
    <row r="3" spans="1:3" x14ac:dyDescent="0.3">
      <c r="A3" t="s">
        <v>153</v>
      </c>
      <c r="B3">
        <v>2</v>
      </c>
      <c r="C3" s="21">
        <v>2609</v>
      </c>
    </row>
    <row r="4" spans="1:3" x14ac:dyDescent="0.3">
      <c r="A4" t="s">
        <v>153</v>
      </c>
      <c r="B4">
        <v>3</v>
      </c>
      <c r="C4" s="21">
        <v>5581</v>
      </c>
    </row>
    <row r="5" spans="1:3" x14ac:dyDescent="0.3">
      <c r="A5" t="s">
        <v>153</v>
      </c>
      <c r="B5">
        <v>4</v>
      </c>
      <c r="C5" s="21">
        <v>6850</v>
      </c>
    </row>
    <row r="6" spans="1:3" x14ac:dyDescent="0.3">
      <c r="A6" t="s">
        <v>153</v>
      </c>
      <c r="B6">
        <v>5</v>
      </c>
      <c r="C6" s="21">
        <v>7788</v>
      </c>
    </row>
    <row r="7" spans="1:3" x14ac:dyDescent="0.3">
      <c r="A7" t="s">
        <v>152</v>
      </c>
      <c r="B7">
        <v>1</v>
      </c>
      <c r="C7" s="21">
        <v>10777</v>
      </c>
    </row>
    <row r="8" spans="1:3" x14ac:dyDescent="0.3">
      <c r="A8" t="s">
        <v>152</v>
      </c>
      <c r="B8">
        <v>2</v>
      </c>
      <c r="C8" s="21">
        <v>12220</v>
      </c>
    </row>
    <row r="9" spans="1:3" x14ac:dyDescent="0.3">
      <c r="A9" t="s">
        <v>152</v>
      </c>
      <c r="B9">
        <v>3</v>
      </c>
      <c r="C9" s="21">
        <v>13727</v>
      </c>
    </row>
    <row r="10" spans="1:3" x14ac:dyDescent="0.3">
      <c r="A10" t="s">
        <v>152</v>
      </c>
      <c r="B10">
        <v>4</v>
      </c>
      <c r="C10" s="21">
        <v>14703</v>
      </c>
    </row>
    <row r="11" spans="1:3" x14ac:dyDescent="0.3">
      <c r="A11" t="s">
        <v>151</v>
      </c>
      <c r="B11">
        <v>1</v>
      </c>
      <c r="C11" s="21">
        <v>15044</v>
      </c>
    </row>
    <row r="12" spans="1:3" x14ac:dyDescent="0.3">
      <c r="A12" t="s">
        <v>151</v>
      </c>
      <c r="B12">
        <v>2</v>
      </c>
      <c r="C12" s="21">
        <v>15050</v>
      </c>
    </row>
    <row r="13" spans="1:3" x14ac:dyDescent="0.3">
      <c r="A13" t="s">
        <v>151</v>
      </c>
      <c r="B13">
        <v>3</v>
      </c>
      <c r="C13" s="21">
        <v>16820</v>
      </c>
    </row>
    <row r="14" spans="1:3" x14ac:dyDescent="0.3">
      <c r="A14" t="s">
        <v>151</v>
      </c>
      <c r="B14">
        <v>4</v>
      </c>
      <c r="C14" s="21">
        <v>25383</v>
      </c>
    </row>
    <row r="15" spans="1:3" x14ac:dyDescent="0.3">
      <c r="A15" t="s">
        <v>150</v>
      </c>
      <c r="B15">
        <v>1</v>
      </c>
      <c r="C15" s="21">
        <v>30061</v>
      </c>
    </row>
    <row r="16" spans="1:3" x14ac:dyDescent="0.3">
      <c r="A16" t="s">
        <v>150</v>
      </c>
      <c r="B16">
        <v>2</v>
      </c>
      <c r="C16" s="21">
        <v>18287</v>
      </c>
    </row>
    <row r="17" spans="1:3" x14ac:dyDescent="0.3">
      <c r="A17" t="s">
        <v>150</v>
      </c>
      <c r="B17">
        <v>3</v>
      </c>
      <c r="C17" s="21">
        <v>13918</v>
      </c>
    </row>
    <row r="18" spans="1:3" x14ac:dyDescent="0.3">
      <c r="A18" t="s">
        <v>150</v>
      </c>
      <c r="B18">
        <v>4</v>
      </c>
      <c r="C18" s="21">
        <v>10208</v>
      </c>
    </row>
    <row r="19" spans="1:3" x14ac:dyDescent="0.3">
      <c r="A19" t="s">
        <v>150</v>
      </c>
      <c r="B19">
        <v>5</v>
      </c>
      <c r="C19" s="21">
        <v>10719</v>
      </c>
    </row>
    <row r="20" spans="1:3" x14ac:dyDescent="0.3">
      <c r="A20" t="s">
        <v>149</v>
      </c>
      <c r="B20">
        <v>1</v>
      </c>
      <c r="C20" s="21">
        <v>8009</v>
      </c>
    </row>
    <row r="21" spans="1:3" x14ac:dyDescent="0.3">
      <c r="A21" t="s">
        <v>149</v>
      </c>
      <c r="B21">
        <v>2</v>
      </c>
      <c r="C21" s="21">
        <v>9469</v>
      </c>
    </row>
    <row r="22" spans="1:3" x14ac:dyDescent="0.3">
      <c r="A22" t="s">
        <v>149</v>
      </c>
      <c r="B22">
        <v>3</v>
      </c>
      <c r="C22" s="21">
        <v>7415</v>
      </c>
    </row>
    <row r="23" spans="1:3" x14ac:dyDescent="0.3">
      <c r="A23" t="s">
        <v>149</v>
      </c>
      <c r="B23">
        <v>4</v>
      </c>
      <c r="C23" s="21">
        <v>10346</v>
      </c>
    </row>
    <row r="24" spans="1:3" x14ac:dyDescent="0.3">
      <c r="A24" t="s">
        <v>148</v>
      </c>
      <c r="B24">
        <v>1</v>
      </c>
      <c r="C24" s="21">
        <v>5473</v>
      </c>
    </row>
    <row r="25" spans="1:3" x14ac:dyDescent="0.3">
      <c r="A25" t="s">
        <v>148</v>
      </c>
      <c r="B25">
        <v>2</v>
      </c>
      <c r="C25" s="21">
        <v>6805</v>
      </c>
    </row>
    <row r="26" spans="1:3" x14ac:dyDescent="0.3">
      <c r="A26" t="s">
        <v>148</v>
      </c>
      <c r="B26">
        <v>3</v>
      </c>
      <c r="C26" s="21">
        <v>6503</v>
      </c>
    </row>
    <row r="27" spans="1:3" x14ac:dyDescent="0.3">
      <c r="A27" t="s">
        <v>148</v>
      </c>
      <c r="B27">
        <v>4</v>
      </c>
      <c r="C27" s="21">
        <v>6636</v>
      </c>
    </row>
    <row r="28" spans="1:3" x14ac:dyDescent="0.3">
      <c r="A28" t="s">
        <v>148</v>
      </c>
      <c r="B28">
        <v>5</v>
      </c>
      <c r="C28" s="21">
        <v>3851</v>
      </c>
    </row>
    <row r="29" spans="1:3" x14ac:dyDescent="0.3">
      <c r="C29" s="2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18DA47BF7EA24D84B05970121F22E9" ma:contentTypeVersion="6" ma:contentTypeDescription="Crear nuevo documento." ma:contentTypeScope="" ma:versionID="5357aa49882298b0932d46f6a8f13a79">
  <xsd:schema xmlns:xsd="http://www.w3.org/2001/XMLSchema" xmlns:xs="http://www.w3.org/2001/XMLSchema" xmlns:p="http://schemas.microsoft.com/office/2006/metadata/properties" xmlns:ns2="5a825630-b152-40dd-a22b-92719d5d5424" targetNamespace="http://schemas.microsoft.com/office/2006/metadata/properties" ma:root="true" ma:fieldsID="37ec478257126909a05bd4aeef8114dd" ns2:_="">
    <xsd:import namespace="5a825630-b152-40dd-a22b-92719d5d54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825630-b152-40dd-a22b-92719d5d54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67537E-DA74-4BC9-A811-664120DC34E3}"/>
</file>

<file path=customXml/itemProps2.xml><?xml version="1.0" encoding="utf-8"?>
<ds:datastoreItem xmlns:ds="http://schemas.openxmlformats.org/officeDocument/2006/customXml" ds:itemID="{BD4F9459-BD49-46F4-9620-481AE278E886}"/>
</file>

<file path=customXml/itemProps3.xml><?xml version="1.0" encoding="utf-8"?>
<ds:datastoreItem xmlns:ds="http://schemas.openxmlformats.org/officeDocument/2006/customXml" ds:itemID="{13922A01-DEA9-4467-935B-B5ED540D1D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Trafico Diario</vt:lpstr>
      <vt:lpstr>Tráfico por mes</vt:lpstr>
      <vt:lpstr>% Trafico Semana</vt:lpstr>
      <vt:lpstr>Base</vt:lpstr>
      <vt:lpstr>Mes</vt:lpstr>
      <vt:lpstr>Semana_Mes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2020-10-31T23:40:02Z</dcterms:created>
  <dcterms:modified xsi:type="dcterms:W3CDTF">2020-11-01T01:49:06Z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0x0101002A18DA47BF7EA24D84B05970121F22E9</vt:lpwstr>
  </property>
</Properties>
</file>